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'doc1'!$A$1:$I$153</definedName>
  </definedNames>
  <calcPr fullCalcOnLoad="1"/>
</workbook>
</file>

<file path=xl/sharedStrings.xml><?xml version="1.0" encoding="utf-8"?>
<sst xmlns="http://schemas.openxmlformats.org/spreadsheetml/2006/main" count="189" uniqueCount="170">
  <si>
    <t>Dział</t>
  </si>
  <si>
    <t>Rozdział</t>
  </si>
  <si>
    <t>Treść</t>
  </si>
  <si>
    <t>Wartość</t>
  </si>
  <si>
    <t>600</t>
  </si>
  <si>
    <t>Transport i łączność</t>
  </si>
  <si>
    <t>60014</t>
  </si>
  <si>
    <t>Drogi publiczne powiatowe</t>
  </si>
  <si>
    <t>Wydatki inwestycyjne jednostek budżetowych</t>
  </si>
  <si>
    <t>Budowa chodnika na odcinku Jadów - Wójty (od istniejącego chodnika przy ul. Jana Pawła II do skrzyżowania z drogą powiatową 4347W)</t>
  </si>
  <si>
    <t>Budowa drogi nr 4337 - ul Korczaka w Radzyminie ( od  istniejącego  chodnika do skrzyżowania  z ul Radosną w Wiktorowie ), gm. Radzymin</t>
  </si>
  <si>
    <t>Modernizacja istniejących obiektów budowlanych na działce powiatowej przy ul. Asflatowej w Zagościńcu</t>
  </si>
  <si>
    <t>Projekt budowy chodnika  i odwodnienia drogi w msc Krusze do skrzyżowania z drogą  wojewódzką 636, gm. Klembów</t>
  </si>
  <si>
    <t>Projekt chodnika w msc Kozły. Gm Tłuszcz</t>
  </si>
  <si>
    <t>Projekt chodnika wraz z przebudową drogi nr 4309W w msc. Nowy Janków, gm Radzymin</t>
  </si>
  <si>
    <t>Projekt i budowa chodnika z zatoką autobusową w pasie drogi powiatowej nr 4324W w msc. Chajęty, gm. Dąbrówka</t>
  </si>
  <si>
    <t>Projekt i budowa drogi w Starowoli, gm. Jadów</t>
  </si>
  <si>
    <t>Projekt i przebudowa chodnika w msc. Jaźwie, gm. Tłuszcz</t>
  </si>
  <si>
    <t>Projekt i przebudowa drogi powiatowej nr 4303W na odcinku Radzymin - tory kolejowe Łąki do granicy powiatu, gm. Radzymin.</t>
  </si>
  <si>
    <t>Projekt i wykonanie odwodnienia ul. Perłowej w msc Pólko, gm Tłuszcz</t>
  </si>
  <si>
    <t>Projekt kanalizacji deszczowej w  ul. Szerokiej w Kobyłce od granicy z Gminą Zielonka do ul. Dworkowej, gm Kobyłka</t>
  </si>
  <si>
    <t>Projekt Kanalizacji deszczowej w ul. Mazowieckiej w Starych Załubicach , gm. Radzymin</t>
  </si>
  <si>
    <t>Projekt przebudowy skrzyżowania wraz z odwodnieniem ul. Piłsudskiego i ul. Skrajnej w Ząbkach, gm. Ząbki</t>
  </si>
  <si>
    <t>Projekt rozbudowy drogi powiatowej nr 4328 W  na odcinku Postoliska- Chrzęsne , gm. Tłuszcz</t>
  </si>
  <si>
    <t>Projekt ścieżki rowerowo-pieszej przy drodze  powiatowej nr 4311 W na odcinku od msc Rżyska do msc St. Kraszew , gm Klembów</t>
  </si>
  <si>
    <t>Przebudowa ciągu ulic Kochanowskiego i Drewnickiej w Ząbkach, gm Ząbki</t>
  </si>
  <si>
    <t>Przebudowa ciągu ulic Zagańczyka, Mareckiej, Szerokiej wraz z przebudową skrzyżowania z ul. Przyjacielską  w Kobyłce, gm Kobyłka</t>
  </si>
  <si>
    <t>Przebudowa drogi nr 4343W i rozbudowa skrzyżowania od DK 50 z drogą powiatową nr 4343W w msc. Zawiszyn, gm. Jadów</t>
  </si>
  <si>
    <t>Przebudowa drogi powiatowej nr 4304 (ul. Szkolna) w Słupnie, gm. Radzymin.</t>
  </si>
  <si>
    <t>Przebudowa drogi powiatowej nr 4314W Turów - Leśniakowizna - Majdan, gm. Wołomin.</t>
  </si>
  <si>
    <t>Przebudowa drogi powiatowej nr 4328W na odcinku od granicy gm. Tłuszcz do drogi krajowej nr 50, gm. Strachówka.</t>
  </si>
  <si>
    <t>Przebudowa dróg powiatowych nr 4357W Al. Armii Krajowej (na odc. od skrzyżowania z ul. Załuskiego do ul. Piłsudskiego) z drogą powiatową nr 4361W ul. Sasina (na odc. do linii kolejowej nr E75), gm. Wołomin</t>
  </si>
  <si>
    <t>Przebudowa istniejących przejść dlapieszych w celu poprawy bezpieczeństwa</t>
  </si>
  <si>
    <t>Przebudowa skrzyżowania drogi powiatowej w msc. Małopole, gm. Dąbrówka.</t>
  </si>
  <si>
    <t>Przebudowa ul Wileńskiej na odcinku od skrzyżowania z ul. Sikorskiego do skrzyżowania z drogą wojewódzką nr 635, gm. Wołomin</t>
  </si>
  <si>
    <t>Dotacje celowe przekazane gminie na inwestycje i zakupy inwestycyjne realizowane na podstawie porozumień (umów) między jednostkami samorządu terytorialnego</t>
  </si>
  <si>
    <t>Dotacja celowa dla gminy Kobyłka-wybudowanie ścieżek rowerowych, ciągów pieszo-rowerowych przy ul. Napoleona i Poniatowskiego w Kobyłce.</t>
  </si>
  <si>
    <t>630</t>
  </si>
  <si>
    <t>Turystyka</t>
  </si>
  <si>
    <t>63003</t>
  </si>
  <si>
    <t>Zadania w zakresie upowszechniania turystyki</t>
  </si>
  <si>
    <t>Plac typu OSA Otwarte Sfery Aktywności przy DPS Zielonka</t>
  </si>
  <si>
    <t>710</t>
  </si>
  <si>
    <t>Działalność usługowa</t>
  </si>
  <si>
    <t>71095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</si>
  <si>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</si>
  <si>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</si>
  <si>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Dotacja celowa Regionalne partnerstwo samorządów Mazowsza dla aktywizacji społeczeństwa informacyjnego w zakresie e-admninistracji i geoinformacji (ASI).</t>
  </si>
  <si>
    <t>750</t>
  </si>
  <si>
    <t>Administracja publiczna</t>
  </si>
  <si>
    <t>75020</t>
  </si>
  <si>
    <t>Starostwa powiatowe</t>
  </si>
  <si>
    <t>Budowa budynku administracyjnego przy ul. Polskiej w Wołominie.</t>
  </si>
  <si>
    <t>Projekt klimatyzacji budynku Starostwa w Wołominie przy ul. Legionów</t>
  </si>
  <si>
    <t>Wykonanie dokumentacji projektowej na budowę  światłowodu Prądzyńskiego- Powstańców</t>
  </si>
  <si>
    <t>Wydatki na zakupy inwestycyjne jednostek budżetowych</t>
  </si>
  <si>
    <t>754</t>
  </si>
  <si>
    <t>Bezpieczeństwo publiczne i ochrona przeciwpożarowa</t>
  </si>
  <si>
    <t>75404</t>
  </si>
  <si>
    <t>Komendy wojewódzkie Policji</t>
  </si>
  <si>
    <t>Wpłaty jednostek na państwowy fundusz celowy na finansowanie lub dofinansowanie zadań inwestycyjnych</t>
  </si>
  <si>
    <t>801</t>
  </si>
  <si>
    <t>Oświata i wychowanie</t>
  </si>
  <si>
    <t>80102</t>
  </si>
  <si>
    <t>Szkoły podstawowe specjalne</t>
  </si>
  <si>
    <t>Budowa windy zewnętrznej przy sali gimnastycznej w Zespole Szkół Specjalnych w Wołominie.</t>
  </si>
  <si>
    <t>Wykonanie instalacji oddymiana klatki schodowej w ZSS w Wołominie</t>
  </si>
  <si>
    <t>80120</t>
  </si>
  <si>
    <t>Licea ogólnokształcące</t>
  </si>
  <si>
    <t xml:space="preserve">Rozbudowa budynku LO w Radzyminie wraz z salą gimnastyczną </t>
  </si>
  <si>
    <t xml:space="preserve">Zakup gruntu w Radzyminie przy ul Konstytucji 3-Maja  na potrzeby  LO  Radzymin </t>
  </si>
  <si>
    <t>Budowa szkoły ponadgimnazjalnej  w Markach</t>
  </si>
  <si>
    <t>Projekt parkingu przy szkole - ZS  Tłuszcz</t>
  </si>
  <si>
    <t>80195</t>
  </si>
  <si>
    <t>Budowa Powiatowego Ośrodka Rozwoju Edukacji wraz z rozbudową siedziby biblioteki w Wołominie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</si>
  <si>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</si>
  <si>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</si>
  <si>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</si>
  <si>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</si>
  <si>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</si>
  <si>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</si>
  <si>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</si>
  <si>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85202</t>
  </si>
  <si>
    <t>Domy pomocy społecznej</t>
  </si>
  <si>
    <t>Projekt oraz wymiana systemów ppoż oraz instalacji przyzywowej w budynki głównym i pawilonach DPS  Radzymin</t>
  </si>
  <si>
    <t>Zakup agregatu prądotwórczego DPS Zielonka</t>
  </si>
  <si>
    <t>853</t>
  </si>
  <si>
    <t>Pozostałe zadania w zakresie polityki społecznej</t>
  </si>
  <si>
    <t>85333</t>
  </si>
  <si>
    <t>Powiatowe urzędy pracy</t>
  </si>
  <si>
    <t>Zakupy inwestycyjne - zakup regałów archiwalnych do filii PUP w Radzyminie</t>
  </si>
  <si>
    <t>855</t>
  </si>
  <si>
    <t>Rodzina</t>
  </si>
  <si>
    <t>85510</t>
  </si>
  <si>
    <t>Działalność placówek opiekuńczo-wychowawczych</t>
  </si>
  <si>
    <t>Wykonanie oświetlenia terenu Domu Dziecka w Równem , instalacja 10 szt. lamp</t>
  </si>
  <si>
    <t>900</t>
  </si>
  <si>
    <t>Gospodarka komunalna i ochrona środowiska</t>
  </si>
  <si>
    <t>90004</t>
  </si>
  <si>
    <t>Utrzymanie zieleni w miastach i gminach</t>
  </si>
  <si>
    <t>921</t>
  </si>
  <si>
    <t>Kultura i ochrona dziedzictwa narodowego</t>
  </si>
  <si>
    <t>92113</t>
  </si>
  <si>
    <t>Centra kultury i sztuki</t>
  </si>
  <si>
    <t xml:space="preserve">Dotacja celowa - projekt remontu dachu Powiatowego Centrum Dziedzictwa i Twórczości </t>
  </si>
  <si>
    <t>926</t>
  </si>
  <si>
    <t>Kultura fizyczna</t>
  </si>
  <si>
    <t>92601</t>
  </si>
  <si>
    <t>Obiekty sportowe</t>
  </si>
  <si>
    <t>Modernizacja boiska ze sztucznej nawierzchni w Zespole Szkół Ekonomicznych w Wołominie i w Liceum Ogólnokształcącym w Radzyminie</t>
  </si>
  <si>
    <t>Razem</t>
  </si>
  <si>
    <t>Renowacja zabytkowego budynku LO w Radzyminie</t>
  </si>
  <si>
    <t>Modernizacja parku - w tym  budowa pawilonu przy pałacu w Chrzęsnem oraz renowacja zabytkowej piwniczki</t>
  </si>
  <si>
    <t>Dokumentacja projektowa budowy chodnika i ścieżki rowerowej w ul Radzymińskiej i Piłsudskiego, gm Wołomin</t>
  </si>
  <si>
    <t>Projekt budowy drogi w msc. Sulejów (od skrzyżowania w kierunku Chrzęsnego) gm. Jadów</t>
  </si>
  <si>
    <t>Przebudowa wraz rozbudową ul. Dworkowej w Kobyłce i budowa ul. Głównej w Markach, pow. Wołomiński</t>
  </si>
  <si>
    <t>80115</t>
  </si>
  <si>
    <t>Technika</t>
  </si>
  <si>
    <t>Wpłata na fundusz wsparcia Policji - dofinansowanie zakupu samochodów</t>
  </si>
  <si>
    <t>Rozbudowa Zespołu Szkół w Zielonce - laboratoria i warsztaty oraz kompleksowa modernizacja szkoły</t>
  </si>
  <si>
    <t>Wykonanie projektu budynku hali sportowej wraz ze szklarnią na dachu dla Zespołu Szkół Techniczno-Zawodowych w Radzyminie</t>
  </si>
  <si>
    <t>PLAN WYDATKÓW MAJĄTKOWYCH NA ROK 2018</t>
  </si>
  <si>
    <t>Zmiana</t>
  </si>
  <si>
    <t>Plan po zmianie</t>
  </si>
  <si>
    <t>92120</t>
  </si>
  <si>
    <t>Renowacja zabytkowej lokomotywy wraz z tenderem</t>
  </si>
  <si>
    <t>Przebudowa ul. Wiejskiej w Tłuszczu, gm. Tłuszcz</t>
  </si>
  <si>
    <t>Rozbudowa drogi powiatowej ul. Załuskiego, gm. Kobyłka</t>
  </si>
  <si>
    <t>Sygnalizacja świetlna na przejściu dla pieszych przy Zespole Szkolno-Przedszkolnym w Leśniakowiznie</t>
  </si>
  <si>
    <t>Dotacja dla Gminy Radzymin Budowa ciągu pieszo-rowerowego w ciągu drogi powiatowej Nr 4303, gm Radzymin</t>
  </si>
  <si>
    <t>Projekt rozbudowy i przebudowy drogi powiatowej ul. Lipowa i Wolności na odcinku od skrzyżowania z ul. Powstańców do granicy gm. Zielonka, gm. Zielonka</t>
  </si>
  <si>
    <t>Wykonanie dokumentacji projektowej na zadanie pn. Rozbudowa drogi powiatowej Nr 4305W relacji Radzymin (ul. Leśna i Mokra) - Mokra- Łosie, gm. Radzymin</t>
  </si>
  <si>
    <t>Dotacja celowa dla gminy Marki na realizację zadania pn. Rozbudowa drogi powiatowej w ulicy Sosnowej  i Tadeusza Kościuszki w Markach na odcinku od drogi Krajowej Nr 8 do granic Miasta Marki</t>
  </si>
  <si>
    <t>Projekt przebudowy drogi powiatowej w Kobyłce na odcinku ul Kazimierza Wielkiego, ul Bolesława Chrobrego do ul. Starej oraz na odcinku ul. Starej w Nadmie</t>
  </si>
  <si>
    <t>Projekt techniczny przebudowy  ul. Warszawskiej i Przemysłowej w Tłuszczu, gm. Tłuszcz.</t>
  </si>
  <si>
    <t>Budowa wyniesionego skrzyżowania na ul. Wojska Polskiego i Jana Sobieskiego w Ząbkach</t>
  </si>
  <si>
    <t>Budowa przejścia dla pieszych w Dobczynie ul. Mazowiecka</t>
  </si>
  <si>
    <t>Dotacja celowa dla Gminy Poświętne na realizację zadania Budowa chodnika w miejscowości Ostrowik gm. Poświętne</t>
  </si>
  <si>
    <t>Dotacja celowa dla Gminy Strachówka na realizację zadania Przebudowa skrzyżowania dróg powiatowych z drogami gminnymi w Gminie Strachówka</t>
  </si>
  <si>
    <t>010</t>
  </si>
  <si>
    <t>Rolnictwo i łowiectwo</t>
  </si>
  <si>
    <t>01042</t>
  </si>
  <si>
    <t>Wyłączenie z produkcji gruntów rolnych</t>
  </si>
  <si>
    <t>Przebudowa drogi powiatowej nr 4335W w miejscowości Klembów</t>
  </si>
  <si>
    <t>Projekt rozbudowy drogi powiatowej nr 4339W relacji Urle-Iły-Strachów, gm. Jadów</t>
  </si>
  <si>
    <t>Rozbudowa drogi powiatowej Nr 4367W od ronda w Majdanie w kierunku wsi Cięciwa</t>
  </si>
  <si>
    <t>Wykonanie dokumentacji projektowej rozbudowy drogi powiatowej Nr 4302 na odcinku Ruda (działka nr 266/1) - Stare Załubice, gm. Radzymin</t>
  </si>
  <si>
    <t>60016</t>
  </si>
  <si>
    <t>Drogi publiczne gminne</t>
  </si>
  <si>
    <t>Dotacje celowe na pomoc finansową udzielaną między jst na dofinansowanie własnych zadań inwestycyjnych i zakupów inwestycyjnych</t>
  </si>
  <si>
    <t>Pomoc finansowa dla Gminy Tłuszcz na budowę kanalizacji deszczowej na odcinku od ul. Wiejskiej do rowu melioracyjnego</t>
  </si>
  <si>
    <t>Zagospodarowanie turystyczne  doliny Bugu na terenie Gmin Dąbrówka i Radzymin</t>
  </si>
  <si>
    <t>752</t>
  </si>
  <si>
    <t>Obrona narodowa</t>
  </si>
  <si>
    <t>75295</t>
  </si>
  <si>
    <t>Zakupy inwestycyjne - sprzętu informatyki i łaczności dla Powiatowej Komendy Państwowej Straży Pożarnej w Wołominie</t>
  </si>
  <si>
    <t>Zakup nieruchomosci działka 1140/4 obr., Stary Kraszew o pow. 0,05 ha, droga</t>
  </si>
  <si>
    <t>Zakupy inwestycyjne  - zakup recyklera</t>
  </si>
  <si>
    <t xml:space="preserve">Koncepcja budowy sieci edukacyjnej </t>
  </si>
  <si>
    <t>Zakupy inwestycyjne dla Starostwa Powiatowego w Wołominie - zakup sprzętu komputerowego i regałów archiwalnych</t>
  </si>
  <si>
    <t xml:space="preserve">Ochrona zabytków i opieka nad zabytkami </t>
  </si>
  <si>
    <t>Rozbudowa drogi powiatowej nr 4320W wraz z rozbiórką istniejącego i budową nowego mostu nad rowem melioracyjnym w msc Dąbrówka, gm Dąbrówka</t>
  </si>
  <si>
    <t>Przebudowa drogi powiatowej NR 4312W na odcinku przejazd PKP w Duczkach do ronda w Zagościńcu, gm. Wołomim</t>
  </si>
  <si>
    <t>Projekt i przebudowa chodnika Klembów - Sitki, gm. Klembów</t>
  </si>
  <si>
    <t xml:space="preserve">Dotacja  celowa -Modernizacja oddziałów szpitalnych,  rozbudowa obiektów Szpitala Matki Bożej Nieustającej Pomocy w Wołominie, gm. Wołomin  </t>
  </si>
  <si>
    <t>Budowa nowego śladu drogi 635 od węzła Czarna do skrzyżowania z trasą S8</t>
  </si>
  <si>
    <t>5</t>
  </si>
  <si>
    <t>6</t>
  </si>
  <si>
    <t>7</t>
  </si>
  <si>
    <t>Sporządzenie dokumentacji projektowej przebudowy drogi powiatowej Nr 4329W od drogi krajowej nr 50  w msc. Strachówka do granicy miejscowości Osęka gm. Strachówka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</si>
</sst>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4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37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" fontId="1" fillId="36" borderId="10" xfId="0" applyNumberFormat="1" applyFont="1" applyFill="1" applyBorder="1" applyAlignment="1" applyProtection="1">
      <alignment horizontal="right" vertical="center"/>
      <protection locked="0"/>
    </xf>
    <xf numFmtId="4" fontId="4" fillId="37" borderId="10" xfId="0" applyNumberFormat="1" applyFont="1" applyFill="1" applyBorder="1" applyAlignment="1" applyProtection="1">
      <alignment horizontal="right" vertical="center"/>
      <protection locked="0"/>
    </xf>
    <xf numFmtId="4" fontId="1" fillId="37" borderId="10" xfId="0" applyNumberFormat="1" applyFont="1" applyFill="1" applyBorder="1" applyAlignment="1" applyProtection="1">
      <alignment horizontal="right" vertical="center"/>
      <protection locked="0"/>
    </xf>
    <xf numFmtId="4" fontId="1" fillId="36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36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NumberFormat="1" applyFont="1" applyFill="1" applyBorder="1" applyAlignment="1" applyProtection="1">
      <alignment/>
      <protection locked="0"/>
    </xf>
    <xf numFmtId="49" fontId="1" fillId="35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38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38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8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8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8" borderId="16" xfId="0" applyNumberFormat="1" applyFont="1" applyFill="1" applyBorder="1" applyAlignment="1" applyProtection="1">
      <alignment horizontal="left" vertical="center" wrapText="1"/>
      <protection locked="0"/>
    </xf>
    <xf numFmtId="4" fontId="4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showGridLines="0" tabSelected="1" view="pageBreakPreview" zoomScale="110" zoomScaleSheetLayoutView="110" zoomScalePageLayoutView="0" workbookViewId="0" topLeftCell="A1">
      <selection activeCell="B1" sqref="B1:H1"/>
    </sheetView>
  </sheetViews>
  <sheetFormatPr defaultColWidth="9.33203125" defaultRowHeight="12.75"/>
  <cols>
    <col min="1" max="1" width="9" style="0" customWidth="1"/>
    <col min="2" max="2" width="11.83203125" style="0" customWidth="1"/>
    <col min="3" max="3" width="12.66015625" style="0" customWidth="1"/>
    <col min="4" max="4" width="66" style="0" customWidth="1"/>
    <col min="5" max="5" width="3.16015625" style="0" customWidth="1"/>
    <col min="6" max="6" width="11.83203125" style="0" customWidth="1"/>
    <col min="7" max="7" width="2.16015625" style="0" customWidth="1"/>
    <col min="8" max="8" width="18.33203125" style="0" customWidth="1"/>
    <col min="9" max="9" width="19.66015625" style="0" customWidth="1"/>
  </cols>
  <sheetData>
    <row r="1" spans="1:8" ht="46.5" customHeight="1">
      <c r="A1" s="6"/>
      <c r="B1" s="42" t="s">
        <v>121</v>
      </c>
      <c r="C1" s="42"/>
      <c r="D1" s="42"/>
      <c r="E1" s="42"/>
      <c r="F1" s="42"/>
      <c r="G1" s="42"/>
      <c r="H1" s="42"/>
    </row>
    <row r="2" spans="1:7" ht="10.5" customHeight="1">
      <c r="A2" s="44"/>
      <c r="B2" s="44"/>
      <c r="C2" s="44"/>
      <c r="D2" s="44"/>
      <c r="E2" s="44"/>
      <c r="F2" s="44"/>
      <c r="G2" s="44"/>
    </row>
    <row r="3" spans="1:9" ht="16.5" customHeight="1">
      <c r="A3" s="1" t="s">
        <v>0</v>
      </c>
      <c r="B3" s="1" t="s">
        <v>1</v>
      </c>
      <c r="C3" s="45" t="s">
        <v>2</v>
      </c>
      <c r="D3" s="45"/>
      <c r="E3" s="45" t="s">
        <v>3</v>
      </c>
      <c r="F3" s="45"/>
      <c r="G3" s="45"/>
      <c r="H3" s="7" t="s">
        <v>122</v>
      </c>
      <c r="I3" s="8" t="s">
        <v>123</v>
      </c>
    </row>
    <row r="4" spans="1:9" ht="26.25" customHeight="1">
      <c r="A4" s="2" t="s">
        <v>139</v>
      </c>
      <c r="B4" s="2"/>
      <c r="C4" s="43" t="s">
        <v>140</v>
      </c>
      <c r="D4" s="43"/>
      <c r="E4" s="36">
        <f>SUM(E5)</f>
        <v>365000</v>
      </c>
      <c r="F4" s="36"/>
      <c r="G4" s="36"/>
      <c r="H4" s="12">
        <f>SUM(H5)</f>
        <v>0</v>
      </c>
      <c r="I4" s="12">
        <f aca="true" t="shared" si="0" ref="I4:I11">SUM(E4:H4)</f>
        <v>365000</v>
      </c>
    </row>
    <row r="5" spans="1:9" ht="26.25" customHeight="1">
      <c r="A5" s="3"/>
      <c r="B5" s="5" t="s">
        <v>141</v>
      </c>
      <c r="C5" s="31" t="s">
        <v>142</v>
      </c>
      <c r="D5" s="31"/>
      <c r="E5" s="32">
        <f>SUM(E6)</f>
        <v>365000</v>
      </c>
      <c r="F5" s="32"/>
      <c r="G5" s="32"/>
      <c r="H5" s="9">
        <f>SUM(H6)</f>
        <v>0</v>
      </c>
      <c r="I5" s="9">
        <f t="shared" si="0"/>
        <v>365000</v>
      </c>
    </row>
    <row r="6" spans="1:9" ht="26.25" customHeight="1">
      <c r="A6" s="3"/>
      <c r="B6" s="3"/>
      <c r="C6" s="31" t="s">
        <v>8</v>
      </c>
      <c r="D6" s="31"/>
      <c r="E6" s="32">
        <f>SUM(E7)</f>
        <v>365000</v>
      </c>
      <c r="F6" s="32"/>
      <c r="G6" s="32"/>
      <c r="H6" s="9">
        <f>SUM(H7)</f>
        <v>0</v>
      </c>
      <c r="I6" s="9">
        <f t="shared" si="0"/>
        <v>365000</v>
      </c>
    </row>
    <row r="7" spans="1:9" ht="26.25" customHeight="1">
      <c r="A7" s="3"/>
      <c r="B7" s="3"/>
      <c r="C7" s="33" t="s">
        <v>143</v>
      </c>
      <c r="D7" s="33"/>
      <c r="E7" s="34">
        <v>365000</v>
      </c>
      <c r="F7" s="34"/>
      <c r="G7" s="34"/>
      <c r="H7" s="11">
        <v>0</v>
      </c>
      <c r="I7" s="10">
        <f t="shared" si="0"/>
        <v>365000</v>
      </c>
    </row>
    <row r="8" spans="1:9" ht="20.25" customHeight="1">
      <c r="A8" s="2" t="s">
        <v>4</v>
      </c>
      <c r="B8" s="2"/>
      <c r="C8" s="43" t="s">
        <v>5</v>
      </c>
      <c r="D8" s="43"/>
      <c r="E8" s="36">
        <f>SUM(E9+E67)</f>
        <v>41766594</v>
      </c>
      <c r="F8" s="36"/>
      <c r="G8" s="36"/>
      <c r="H8" s="12">
        <f>SUM(H9+H67)</f>
        <v>3014275</v>
      </c>
      <c r="I8" s="12">
        <f t="shared" si="0"/>
        <v>44780869</v>
      </c>
    </row>
    <row r="9" spans="1:9" ht="26.25" customHeight="1">
      <c r="A9" s="3"/>
      <c r="B9" s="5" t="s">
        <v>6</v>
      </c>
      <c r="C9" s="31" t="s">
        <v>7</v>
      </c>
      <c r="D9" s="31"/>
      <c r="E9" s="32">
        <f>SUM(E10+E61+E59)</f>
        <v>41626594</v>
      </c>
      <c r="F9" s="32"/>
      <c r="G9" s="32"/>
      <c r="H9" s="9">
        <f>SUM(H10+H59+H61)</f>
        <v>3014275</v>
      </c>
      <c r="I9" s="9">
        <f>SUM(E9:H9)</f>
        <v>44640869</v>
      </c>
    </row>
    <row r="10" spans="1:9" ht="26.25" customHeight="1">
      <c r="A10" s="3"/>
      <c r="B10" s="3"/>
      <c r="C10" s="31" t="s">
        <v>8</v>
      </c>
      <c r="D10" s="31"/>
      <c r="E10" s="32">
        <f>SUM(E11+E12+E13+E14+E15+E16+E17+E18+E19+E20+E21+E22+E23+E24+E25+E26+E27+E28+E29+E30+E31+E32+E33+E34+E35+E37+E38+E39+E40+E41+E42+E43+E44+E45+E46+E47+E48+E49+E50+E51+E52+E53+E54+E55+E56+E57+E58)</f>
        <v>34313134</v>
      </c>
      <c r="F10" s="32"/>
      <c r="G10" s="32"/>
      <c r="H10" s="9">
        <f>SUM(H11+H12+H13+H14+H15+H16+H17+H18+H19+H20+H21+H22+H23+H24+H25+H26+H27+H28+H29+H30+H31+H32+H33+H34+H35+H37+H38+H39+H40+H41+H42+H43+H44+H45+H46+H47+H48+H49+H50+H51+H52+H53+H54+H55+H56+H57+H58)</f>
        <v>814275</v>
      </c>
      <c r="I10" s="9">
        <f>SUM(I11+I12+I13+I14+I15+I16+I17+I18+I19+I20+I21+I22+I23+I24+I25+I26+I27+I28+I29+I30+I31+I32+I33+I34+I35+I37+I38+I39+I40+I41+I42+I43+I44+I45+I46+I47+I48+I49+I50+I51+I52+I53+I54+I55+I56+I57+I58)</f>
        <v>35127409</v>
      </c>
    </row>
    <row r="11" spans="1:9" ht="38.25" customHeight="1">
      <c r="A11" s="3"/>
      <c r="B11" s="3"/>
      <c r="C11" s="33" t="s">
        <v>9</v>
      </c>
      <c r="D11" s="33"/>
      <c r="E11" s="34">
        <v>200000</v>
      </c>
      <c r="F11" s="34"/>
      <c r="G11" s="34"/>
      <c r="H11" s="14">
        <v>0</v>
      </c>
      <c r="I11" s="14">
        <f t="shared" si="0"/>
        <v>200000</v>
      </c>
    </row>
    <row r="12" spans="1:9" ht="34.5" customHeight="1">
      <c r="A12" s="3"/>
      <c r="B12" s="3"/>
      <c r="C12" s="33" t="s">
        <v>10</v>
      </c>
      <c r="D12" s="33"/>
      <c r="E12" s="34">
        <v>160200</v>
      </c>
      <c r="F12" s="34"/>
      <c r="G12" s="34"/>
      <c r="H12" s="14">
        <v>0</v>
      </c>
      <c r="I12" s="15">
        <f aca="true" t="shared" si="1" ref="I12:I92">SUM(E12:H12)</f>
        <v>160200</v>
      </c>
    </row>
    <row r="13" spans="1:9" ht="42.75" customHeight="1">
      <c r="A13" s="3"/>
      <c r="B13" s="3"/>
      <c r="C13" s="33" t="s">
        <v>146</v>
      </c>
      <c r="D13" s="33"/>
      <c r="E13" s="34">
        <v>30000</v>
      </c>
      <c r="F13" s="34"/>
      <c r="G13" s="34"/>
      <c r="H13" s="14">
        <v>0</v>
      </c>
      <c r="I13" s="14">
        <f t="shared" si="1"/>
        <v>30000</v>
      </c>
    </row>
    <row r="14" spans="1:9" ht="27.75" customHeight="1">
      <c r="A14" s="3"/>
      <c r="B14" s="3"/>
      <c r="C14" s="33" t="s">
        <v>115</v>
      </c>
      <c r="D14" s="33"/>
      <c r="E14" s="34">
        <v>4598238</v>
      </c>
      <c r="F14" s="34"/>
      <c r="G14" s="34"/>
      <c r="H14" s="14">
        <v>0</v>
      </c>
      <c r="I14" s="14">
        <f t="shared" si="1"/>
        <v>4598238</v>
      </c>
    </row>
    <row r="15" spans="1:9" ht="21" customHeight="1">
      <c r="A15" s="3"/>
      <c r="B15" s="3"/>
      <c r="C15" s="33" t="s">
        <v>127</v>
      </c>
      <c r="D15" s="33"/>
      <c r="E15" s="34">
        <v>98400</v>
      </c>
      <c r="F15" s="34"/>
      <c r="G15" s="34"/>
      <c r="H15" s="14">
        <v>0</v>
      </c>
      <c r="I15" s="14">
        <f>SUM(E15:H15)</f>
        <v>98400</v>
      </c>
    </row>
    <row r="16" spans="1:9" ht="32.25" customHeight="1">
      <c r="A16" s="3"/>
      <c r="B16" s="3"/>
      <c r="C16" s="33" t="s">
        <v>135</v>
      </c>
      <c r="D16" s="33"/>
      <c r="E16" s="34">
        <v>250000</v>
      </c>
      <c r="F16" s="34"/>
      <c r="G16" s="34"/>
      <c r="H16" s="14">
        <v>0</v>
      </c>
      <c r="I16" s="14">
        <f>SUM(E16:H16)</f>
        <v>250000</v>
      </c>
    </row>
    <row r="17" spans="1:9" ht="32.25" customHeight="1">
      <c r="A17" s="3"/>
      <c r="B17" s="3"/>
      <c r="C17" s="33" t="s">
        <v>113</v>
      </c>
      <c r="D17" s="33"/>
      <c r="E17" s="34">
        <v>63840</v>
      </c>
      <c r="F17" s="34"/>
      <c r="G17" s="34"/>
      <c r="H17" s="14">
        <v>0</v>
      </c>
      <c r="I17" s="15">
        <f t="shared" si="1"/>
        <v>63840</v>
      </c>
    </row>
    <row r="18" spans="1:9" ht="28.5" customHeight="1">
      <c r="A18" s="3"/>
      <c r="B18" s="3"/>
      <c r="C18" s="33" t="s">
        <v>11</v>
      </c>
      <c r="D18" s="33"/>
      <c r="E18" s="34">
        <v>200000</v>
      </c>
      <c r="F18" s="34"/>
      <c r="G18" s="34"/>
      <c r="H18" s="11">
        <v>0</v>
      </c>
      <c r="I18" s="10">
        <f t="shared" si="1"/>
        <v>200000</v>
      </c>
    </row>
    <row r="19" spans="1:9" ht="32.25" customHeight="1">
      <c r="A19" s="3"/>
      <c r="B19" s="3"/>
      <c r="C19" s="33" t="s">
        <v>12</v>
      </c>
      <c r="D19" s="33"/>
      <c r="E19" s="34">
        <v>20000</v>
      </c>
      <c r="F19" s="34"/>
      <c r="G19" s="34"/>
      <c r="H19" s="11">
        <v>0</v>
      </c>
      <c r="I19" s="10">
        <f t="shared" si="1"/>
        <v>20000</v>
      </c>
    </row>
    <row r="20" spans="1:9" ht="34.5" customHeight="1">
      <c r="A20" s="3"/>
      <c r="B20" s="3"/>
      <c r="C20" s="33" t="s">
        <v>144</v>
      </c>
      <c r="D20" s="33"/>
      <c r="E20" s="34">
        <v>30000</v>
      </c>
      <c r="F20" s="34"/>
      <c r="G20" s="34"/>
      <c r="H20" s="14">
        <v>0</v>
      </c>
      <c r="I20" s="14">
        <f t="shared" si="1"/>
        <v>30000</v>
      </c>
    </row>
    <row r="21" spans="1:9" ht="34.5" customHeight="1">
      <c r="A21" s="3"/>
      <c r="B21" s="3"/>
      <c r="C21" s="33" t="s">
        <v>114</v>
      </c>
      <c r="D21" s="33"/>
      <c r="E21" s="34">
        <v>50000</v>
      </c>
      <c r="F21" s="34"/>
      <c r="G21" s="34"/>
      <c r="H21" s="11">
        <v>0</v>
      </c>
      <c r="I21" s="10">
        <f t="shared" si="1"/>
        <v>50000</v>
      </c>
    </row>
    <row r="22" spans="1:9" ht="21" customHeight="1">
      <c r="A22" s="3"/>
      <c r="B22" s="3"/>
      <c r="C22" s="33" t="s">
        <v>13</v>
      </c>
      <c r="D22" s="33"/>
      <c r="E22" s="34">
        <v>100000</v>
      </c>
      <c r="F22" s="34"/>
      <c r="G22" s="34"/>
      <c r="H22" s="14">
        <v>0</v>
      </c>
      <c r="I22" s="14">
        <f t="shared" si="1"/>
        <v>100000</v>
      </c>
    </row>
    <row r="23" spans="1:9" ht="33.75" customHeight="1">
      <c r="A23" s="3"/>
      <c r="B23" s="3"/>
      <c r="C23" s="33" t="s">
        <v>14</v>
      </c>
      <c r="D23" s="33"/>
      <c r="E23" s="34">
        <v>200000</v>
      </c>
      <c r="F23" s="34"/>
      <c r="G23" s="34"/>
      <c r="H23" s="11">
        <v>0</v>
      </c>
      <c r="I23" s="10">
        <f t="shared" si="1"/>
        <v>200000</v>
      </c>
    </row>
    <row r="24" spans="1:9" ht="37.5" customHeight="1">
      <c r="A24" s="3"/>
      <c r="B24" s="3"/>
      <c r="C24" s="33" t="s">
        <v>145</v>
      </c>
      <c r="D24" s="33"/>
      <c r="E24" s="34">
        <v>850000</v>
      </c>
      <c r="F24" s="34"/>
      <c r="G24" s="34"/>
      <c r="H24" s="14">
        <v>0</v>
      </c>
      <c r="I24" s="14">
        <f t="shared" si="1"/>
        <v>850000</v>
      </c>
    </row>
    <row r="25" spans="1:9" ht="37.5" customHeight="1">
      <c r="A25" s="3"/>
      <c r="B25" s="3"/>
      <c r="C25" s="33" t="s">
        <v>15</v>
      </c>
      <c r="D25" s="33"/>
      <c r="E25" s="34">
        <v>735000</v>
      </c>
      <c r="F25" s="34"/>
      <c r="G25" s="34"/>
      <c r="H25" s="14">
        <v>0</v>
      </c>
      <c r="I25" s="15">
        <f t="shared" si="1"/>
        <v>735000</v>
      </c>
    </row>
    <row r="26" spans="1:9" ht="30" customHeight="1">
      <c r="A26" s="3"/>
      <c r="B26" s="3"/>
      <c r="C26" s="33" t="s">
        <v>16</v>
      </c>
      <c r="D26" s="33"/>
      <c r="E26" s="34">
        <v>760000</v>
      </c>
      <c r="F26" s="34"/>
      <c r="G26" s="34"/>
      <c r="H26" s="14">
        <v>0</v>
      </c>
      <c r="I26" s="15">
        <f t="shared" si="1"/>
        <v>760000</v>
      </c>
    </row>
    <row r="27" spans="1:9" ht="37.5" customHeight="1">
      <c r="A27" s="3"/>
      <c r="B27" s="3"/>
      <c r="C27" s="40" t="s">
        <v>134</v>
      </c>
      <c r="D27" s="40"/>
      <c r="E27" s="39">
        <v>200000</v>
      </c>
      <c r="F27" s="39"/>
      <c r="G27" s="39"/>
      <c r="H27" s="17">
        <v>40465</v>
      </c>
      <c r="I27" s="18">
        <f t="shared" si="1"/>
        <v>240465</v>
      </c>
    </row>
    <row r="28" spans="1:9" ht="30" customHeight="1">
      <c r="A28" s="3"/>
      <c r="B28" s="3"/>
      <c r="C28" s="33" t="s">
        <v>163</v>
      </c>
      <c r="D28" s="33"/>
      <c r="E28" s="34">
        <v>1580519</v>
      </c>
      <c r="F28" s="34"/>
      <c r="G28" s="34"/>
      <c r="H28" s="14">
        <v>0</v>
      </c>
      <c r="I28" s="14">
        <f t="shared" si="1"/>
        <v>1580519</v>
      </c>
    </row>
    <row r="29" spans="1:9" ht="30" customHeight="1">
      <c r="A29" s="3"/>
      <c r="B29" s="3"/>
      <c r="C29" s="33" t="s">
        <v>17</v>
      </c>
      <c r="D29" s="33"/>
      <c r="E29" s="34">
        <v>66450</v>
      </c>
      <c r="F29" s="34"/>
      <c r="G29" s="34"/>
      <c r="H29" s="11">
        <v>0</v>
      </c>
      <c r="I29" s="10">
        <f t="shared" si="1"/>
        <v>66450</v>
      </c>
    </row>
    <row r="30" spans="1:9" ht="37.5" customHeight="1">
      <c r="A30" s="3"/>
      <c r="B30" s="3"/>
      <c r="C30" s="33" t="s">
        <v>18</v>
      </c>
      <c r="D30" s="33"/>
      <c r="E30" s="34">
        <v>630000</v>
      </c>
      <c r="F30" s="34"/>
      <c r="G30" s="34"/>
      <c r="H30" s="11">
        <v>0</v>
      </c>
      <c r="I30" s="10">
        <f t="shared" si="1"/>
        <v>630000</v>
      </c>
    </row>
    <row r="31" spans="1:9" ht="25.5" customHeight="1">
      <c r="A31" s="3"/>
      <c r="B31" s="3"/>
      <c r="C31" s="33" t="s">
        <v>19</v>
      </c>
      <c r="D31" s="33"/>
      <c r="E31" s="34">
        <v>150000</v>
      </c>
      <c r="F31" s="34"/>
      <c r="G31" s="34"/>
      <c r="H31" s="11">
        <v>0</v>
      </c>
      <c r="I31" s="10">
        <f t="shared" si="1"/>
        <v>150000</v>
      </c>
    </row>
    <row r="32" spans="1:9" ht="37.5" customHeight="1">
      <c r="A32" s="3"/>
      <c r="B32" s="3"/>
      <c r="C32" s="33" t="s">
        <v>20</v>
      </c>
      <c r="D32" s="33"/>
      <c r="E32" s="34">
        <v>50000</v>
      </c>
      <c r="F32" s="34"/>
      <c r="G32" s="34"/>
      <c r="H32" s="11">
        <v>0</v>
      </c>
      <c r="I32" s="10">
        <f t="shared" si="1"/>
        <v>50000</v>
      </c>
    </row>
    <row r="33" spans="1:9" ht="27" customHeight="1">
      <c r="A33" s="3"/>
      <c r="B33" s="3"/>
      <c r="C33" s="33" t="s">
        <v>21</v>
      </c>
      <c r="D33" s="33"/>
      <c r="E33" s="34">
        <v>39164</v>
      </c>
      <c r="F33" s="34"/>
      <c r="G33" s="34"/>
      <c r="H33" s="11">
        <v>0</v>
      </c>
      <c r="I33" s="10">
        <f t="shared" si="1"/>
        <v>39164</v>
      </c>
    </row>
    <row r="34" spans="1:9" ht="39.75" customHeight="1">
      <c r="A34" s="3"/>
      <c r="B34" s="3"/>
      <c r="C34" s="33" t="s">
        <v>133</v>
      </c>
      <c r="D34" s="33"/>
      <c r="E34" s="34">
        <v>90000</v>
      </c>
      <c r="F34" s="34"/>
      <c r="G34" s="34"/>
      <c r="H34" s="14">
        <v>0</v>
      </c>
      <c r="I34" s="15">
        <f t="shared" si="1"/>
        <v>90000</v>
      </c>
    </row>
    <row r="35" spans="1:9" ht="29.25" customHeight="1">
      <c r="A35" s="4"/>
      <c r="B35" s="4"/>
      <c r="C35" s="33" t="s">
        <v>22</v>
      </c>
      <c r="D35" s="33"/>
      <c r="E35" s="34">
        <v>39114</v>
      </c>
      <c r="F35" s="34"/>
      <c r="G35" s="34"/>
      <c r="H35" s="11">
        <v>0</v>
      </c>
      <c r="I35" s="10">
        <f t="shared" si="1"/>
        <v>39114</v>
      </c>
    </row>
    <row r="36" spans="1:9" ht="32.25" customHeight="1">
      <c r="A36" s="41" t="s">
        <v>166</v>
      </c>
      <c r="B36" s="41"/>
      <c r="C36" s="41"/>
      <c r="D36" s="41"/>
      <c r="E36" s="41"/>
      <c r="F36" s="41"/>
      <c r="G36" s="41"/>
      <c r="H36" s="41"/>
      <c r="I36" s="41"/>
    </row>
    <row r="37" spans="1:9" ht="35.25" customHeight="1">
      <c r="A37" s="16"/>
      <c r="B37" s="16"/>
      <c r="C37" s="33" t="s">
        <v>23</v>
      </c>
      <c r="D37" s="33"/>
      <c r="E37" s="34">
        <v>50000</v>
      </c>
      <c r="F37" s="34"/>
      <c r="G37" s="34"/>
      <c r="H37" s="11">
        <v>0</v>
      </c>
      <c r="I37" s="10">
        <f t="shared" si="1"/>
        <v>50000</v>
      </c>
    </row>
    <row r="38" spans="1:9" ht="58.5" customHeight="1">
      <c r="A38" s="3"/>
      <c r="B38" s="3"/>
      <c r="C38" s="40" t="s">
        <v>130</v>
      </c>
      <c r="D38" s="40"/>
      <c r="E38" s="39">
        <v>137280</v>
      </c>
      <c r="F38" s="39"/>
      <c r="G38" s="39"/>
      <c r="H38" s="17">
        <v>5000</v>
      </c>
      <c r="I38" s="17">
        <f t="shared" si="1"/>
        <v>142280</v>
      </c>
    </row>
    <row r="39" spans="1:9" ht="36" customHeight="1">
      <c r="A39" s="3"/>
      <c r="B39" s="3"/>
      <c r="C39" s="33" t="s">
        <v>24</v>
      </c>
      <c r="D39" s="33"/>
      <c r="E39" s="34">
        <v>50000</v>
      </c>
      <c r="F39" s="34"/>
      <c r="G39" s="34"/>
      <c r="H39" s="11">
        <v>0</v>
      </c>
      <c r="I39" s="11">
        <f t="shared" si="1"/>
        <v>50000</v>
      </c>
    </row>
    <row r="40" spans="1:9" ht="35.25" customHeight="1">
      <c r="A40" s="3"/>
      <c r="B40" s="3"/>
      <c r="C40" s="33" t="s">
        <v>136</v>
      </c>
      <c r="D40" s="33"/>
      <c r="E40" s="34">
        <v>23699</v>
      </c>
      <c r="F40" s="34"/>
      <c r="G40" s="34"/>
      <c r="H40" s="14">
        <v>0</v>
      </c>
      <c r="I40" s="15">
        <f t="shared" si="1"/>
        <v>23699</v>
      </c>
    </row>
    <row r="41" spans="1:9" ht="36" customHeight="1">
      <c r="A41" s="3"/>
      <c r="B41" s="3"/>
      <c r="C41" s="40" t="s">
        <v>25</v>
      </c>
      <c r="D41" s="40"/>
      <c r="E41" s="39">
        <v>1878588</v>
      </c>
      <c r="F41" s="39"/>
      <c r="G41" s="39"/>
      <c r="H41" s="17">
        <v>675972</v>
      </c>
      <c r="I41" s="18">
        <f t="shared" si="1"/>
        <v>2554560</v>
      </c>
    </row>
    <row r="42" spans="1:9" ht="36" customHeight="1">
      <c r="A42" s="3"/>
      <c r="B42" s="3"/>
      <c r="C42" s="33" t="s">
        <v>26</v>
      </c>
      <c r="D42" s="33"/>
      <c r="E42" s="34">
        <v>1030000</v>
      </c>
      <c r="F42" s="34"/>
      <c r="G42" s="34"/>
      <c r="H42" s="14">
        <v>0</v>
      </c>
      <c r="I42" s="15">
        <f t="shared" si="1"/>
        <v>1030000</v>
      </c>
    </row>
    <row r="43" spans="1:9" ht="35.25" customHeight="1">
      <c r="A43" s="3"/>
      <c r="B43" s="3"/>
      <c r="C43" s="40" t="s">
        <v>27</v>
      </c>
      <c r="D43" s="40"/>
      <c r="E43" s="39">
        <v>40000</v>
      </c>
      <c r="F43" s="39"/>
      <c r="G43" s="39"/>
      <c r="H43" s="17">
        <v>39000</v>
      </c>
      <c r="I43" s="18">
        <f t="shared" si="1"/>
        <v>79000</v>
      </c>
    </row>
    <row r="44" spans="1:9" ht="24" customHeight="1">
      <c r="A44" s="3"/>
      <c r="B44" s="3"/>
      <c r="C44" s="33" t="s">
        <v>28</v>
      </c>
      <c r="D44" s="33"/>
      <c r="E44" s="34">
        <v>1350000</v>
      </c>
      <c r="F44" s="34"/>
      <c r="G44" s="34"/>
      <c r="H44" s="14">
        <v>0</v>
      </c>
      <c r="I44" s="15">
        <f t="shared" si="1"/>
        <v>1350000</v>
      </c>
    </row>
    <row r="45" spans="1:9" ht="35.25" customHeight="1">
      <c r="A45" s="3"/>
      <c r="B45" s="3"/>
      <c r="C45" s="33" t="s">
        <v>162</v>
      </c>
      <c r="D45" s="33"/>
      <c r="E45" s="34">
        <v>6213900</v>
      </c>
      <c r="F45" s="34"/>
      <c r="G45" s="34"/>
      <c r="H45" s="14">
        <v>0</v>
      </c>
      <c r="I45" s="14">
        <f t="shared" si="1"/>
        <v>6213900</v>
      </c>
    </row>
    <row r="46" spans="1:9" ht="37.5" customHeight="1">
      <c r="A46" s="3"/>
      <c r="B46" s="3"/>
      <c r="C46" s="33" t="s">
        <v>29</v>
      </c>
      <c r="D46" s="33"/>
      <c r="E46" s="34">
        <v>4826762</v>
      </c>
      <c r="F46" s="34"/>
      <c r="G46" s="34"/>
      <c r="H46" s="14">
        <v>0</v>
      </c>
      <c r="I46" s="15">
        <f t="shared" si="1"/>
        <v>4826762</v>
      </c>
    </row>
    <row r="47" spans="1:9" ht="33.75" customHeight="1">
      <c r="A47" s="3"/>
      <c r="B47" s="3"/>
      <c r="C47" s="33" t="s">
        <v>30</v>
      </c>
      <c r="D47" s="33"/>
      <c r="E47" s="34">
        <v>430000</v>
      </c>
      <c r="F47" s="34"/>
      <c r="G47" s="34"/>
      <c r="H47" s="14">
        <v>0</v>
      </c>
      <c r="I47" s="15">
        <f t="shared" si="1"/>
        <v>430000</v>
      </c>
    </row>
    <row r="48" spans="1:17" ht="45" customHeight="1">
      <c r="A48" s="3"/>
      <c r="B48" s="3"/>
      <c r="C48" s="33" t="s">
        <v>169</v>
      </c>
      <c r="D48" s="33"/>
      <c r="E48" s="34">
        <v>50000</v>
      </c>
      <c r="F48" s="34"/>
      <c r="G48" s="34"/>
      <c r="H48" s="14">
        <v>0</v>
      </c>
      <c r="I48" s="15">
        <f t="shared" si="1"/>
        <v>50000</v>
      </c>
      <c r="J48" s="19"/>
      <c r="K48" s="46"/>
      <c r="L48" s="46"/>
      <c r="M48" s="46"/>
      <c r="N48" s="46"/>
      <c r="O48" s="46"/>
      <c r="P48" s="46"/>
      <c r="Q48" s="46"/>
    </row>
    <row r="49" spans="1:9" ht="51" customHeight="1">
      <c r="A49" s="3"/>
      <c r="B49" s="3"/>
      <c r="C49" s="33" t="s">
        <v>31</v>
      </c>
      <c r="D49" s="33"/>
      <c r="E49" s="34">
        <v>136000</v>
      </c>
      <c r="F49" s="34"/>
      <c r="G49" s="34"/>
      <c r="H49" s="14">
        <v>0</v>
      </c>
      <c r="I49" s="14">
        <f t="shared" si="1"/>
        <v>136000</v>
      </c>
    </row>
    <row r="50" spans="1:9" ht="25.5" customHeight="1">
      <c r="A50" s="3"/>
      <c r="B50" s="3"/>
      <c r="C50" s="33" t="s">
        <v>32</v>
      </c>
      <c r="D50" s="33"/>
      <c r="E50" s="34">
        <v>250000</v>
      </c>
      <c r="F50" s="34"/>
      <c r="G50" s="34"/>
      <c r="H50" s="11">
        <v>0</v>
      </c>
      <c r="I50" s="10">
        <f t="shared" si="1"/>
        <v>250000</v>
      </c>
    </row>
    <row r="51" spans="1:9" ht="39.75" customHeight="1">
      <c r="A51" s="3"/>
      <c r="B51" s="3"/>
      <c r="C51" s="33" t="s">
        <v>131</v>
      </c>
      <c r="D51" s="33"/>
      <c r="E51" s="34">
        <v>70000</v>
      </c>
      <c r="F51" s="34"/>
      <c r="G51" s="34"/>
      <c r="H51" s="14">
        <v>0</v>
      </c>
      <c r="I51" s="14">
        <f>SUM(E51:H51)</f>
        <v>70000</v>
      </c>
    </row>
    <row r="52" spans="1:9" ht="25.5" customHeight="1">
      <c r="A52" s="3"/>
      <c r="B52" s="3"/>
      <c r="C52" s="33" t="s">
        <v>33</v>
      </c>
      <c r="D52" s="33"/>
      <c r="E52" s="34">
        <v>1791100</v>
      </c>
      <c r="F52" s="34"/>
      <c r="G52" s="34"/>
      <c r="H52" s="14">
        <v>0</v>
      </c>
      <c r="I52" s="14">
        <f t="shared" si="1"/>
        <v>1791100</v>
      </c>
    </row>
    <row r="53" spans="1:9" ht="39.75" customHeight="1">
      <c r="A53" s="3"/>
      <c r="B53" s="3"/>
      <c r="C53" s="33" t="s">
        <v>34</v>
      </c>
      <c r="D53" s="33"/>
      <c r="E53" s="34">
        <v>1613900</v>
      </c>
      <c r="F53" s="34"/>
      <c r="G53" s="34"/>
      <c r="H53" s="14">
        <v>0</v>
      </c>
      <c r="I53" s="14">
        <f t="shared" si="1"/>
        <v>1613900</v>
      </c>
    </row>
    <row r="54" spans="1:9" ht="27" customHeight="1">
      <c r="A54" s="3"/>
      <c r="B54" s="3"/>
      <c r="C54" s="40" t="s">
        <v>126</v>
      </c>
      <c r="D54" s="40"/>
      <c r="E54" s="39">
        <v>1967580</v>
      </c>
      <c r="F54" s="39"/>
      <c r="G54" s="39"/>
      <c r="H54" s="17">
        <v>30000</v>
      </c>
      <c r="I54" s="17">
        <f>SUM(E54:H54)</f>
        <v>1997580</v>
      </c>
    </row>
    <row r="55" spans="1:9" ht="39.75" customHeight="1">
      <c r="A55" s="3"/>
      <c r="B55" s="3"/>
      <c r="C55" s="33" t="s">
        <v>128</v>
      </c>
      <c r="D55" s="33"/>
      <c r="E55" s="34">
        <v>120000</v>
      </c>
      <c r="F55" s="34"/>
      <c r="G55" s="34"/>
      <c r="H55" s="14">
        <v>0</v>
      </c>
      <c r="I55" s="14">
        <f>SUM(E55:H55)</f>
        <v>120000</v>
      </c>
    </row>
    <row r="56" spans="1:9" ht="32.25" customHeight="1">
      <c r="A56" s="3"/>
      <c r="B56" s="3"/>
      <c r="C56" s="40" t="s">
        <v>165</v>
      </c>
      <c r="D56" s="40"/>
      <c r="E56" s="39">
        <v>0</v>
      </c>
      <c r="F56" s="39"/>
      <c r="G56" s="39"/>
      <c r="H56" s="17">
        <v>23838</v>
      </c>
      <c r="I56" s="17">
        <f>SUM(E56:H56)</f>
        <v>23838</v>
      </c>
    </row>
    <row r="57" spans="1:9" ht="41.25" customHeight="1">
      <c r="A57" s="3"/>
      <c r="B57" s="3"/>
      <c r="C57" s="33" t="s">
        <v>161</v>
      </c>
      <c r="D57" s="33"/>
      <c r="E57" s="34">
        <v>1082400</v>
      </c>
      <c r="F57" s="34"/>
      <c r="G57" s="34"/>
      <c r="H57" s="14">
        <v>0</v>
      </c>
      <c r="I57" s="15">
        <f>SUM(E57:H57)</f>
        <v>1082400</v>
      </c>
    </row>
    <row r="58" spans="1:9" ht="33" customHeight="1">
      <c r="A58" s="3"/>
      <c r="B58" s="3"/>
      <c r="C58" s="33" t="s">
        <v>156</v>
      </c>
      <c r="D58" s="33"/>
      <c r="E58" s="34">
        <v>11000</v>
      </c>
      <c r="F58" s="34"/>
      <c r="G58" s="34"/>
      <c r="H58" s="14">
        <v>0</v>
      </c>
      <c r="I58" s="14">
        <f>SUM(E58:H58)</f>
        <v>11000</v>
      </c>
    </row>
    <row r="59" spans="1:9" ht="24" customHeight="1">
      <c r="A59" s="3"/>
      <c r="B59" s="3"/>
      <c r="C59" s="31" t="s">
        <v>55</v>
      </c>
      <c r="D59" s="31"/>
      <c r="E59" s="32">
        <f>SUM(E60)</f>
        <v>100000</v>
      </c>
      <c r="F59" s="32"/>
      <c r="G59" s="32"/>
      <c r="H59" s="9">
        <f>SUM(H60)</f>
        <v>0</v>
      </c>
      <c r="I59" s="9">
        <f>SUM(I60)</f>
        <v>100000</v>
      </c>
    </row>
    <row r="60" spans="1:9" ht="21" customHeight="1">
      <c r="A60" s="3"/>
      <c r="B60" s="3"/>
      <c r="C60" s="33" t="s">
        <v>157</v>
      </c>
      <c r="D60" s="33"/>
      <c r="E60" s="34">
        <v>100000</v>
      </c>
      <c r="F60" s="34"/>
      <c r="G60" s="34"/>
      <c r="H60" s="14">
        <v>0</v>
      </c>
      <c r="I60" s="14">
        <f>SUM(E60:H60)</f>
        <v>100000</v>
      </c>
    </row>
    <row r="61" spans="1:9" ht="39.75" customHeight="1">
      <c r="A61" s="3"/>
      <c r="B61" s="3"/>
      <c r="C61" s="31" t="s">
        <v>35</v>
      </c>
      <c r="D61" s="31"/>
      <c r="E61" s="32">
        <f>SUM(E62:G66)</f>
        <v>7213460</v>
      </c>
      <c r="F61" s="32"/>
      <c r="G61" s="32"/>
      <c r="H61" s="9">
        <f>SUM(H62:H66)</f>
        <v>2200000</v>
      </c>
      <c r="I61" s="9">
        <f t="shared" si="1"/>
        <v>9413460</v>
      </c>
    </row>
    <row r="62" spans="1:9" ht="39.75" customHeight="1">
      <c r="A62" s="3"/>
      <c r="B62" s="3"/>
      <c r="C62" s="33" t="s">
        <v>36</v>
      </c>
      <c r="D62" s="33"/>
      <c r="E62" s="34">
        <v>736356</v>
      </c>
      <c r="F62" s="34"/>
      <c r="G62" s="34"/>
      <c r="H62" s="11">
        <v>0</v>
      </c>
      <c r="I62" s="10">
        <f t="shared" si="1"/>
        <v>736356</v>
      </c>
    </row>
    <row r="63" spans="1:9" ht="39.75" customHeight="1">
      <c r="A63" s="3"/>
      <c r="B63" s="3"/>
      <c r="C63" s="40" t="s">
        <v>132</v>
      </c>
      <c r="D63" s="40"/>
      <c r="E63" s="39">
        <v>4706614</v>
      </c>
      <c r="F63" s="39"/>
      <c r="G63" s="39"/>
      <c r="H63" s="17">
        <v>2200000</v>
      </c>
      <c r="I63" s="17">
        <f t="shared" si="1"/>
        <v>6906614</v>
      </c>
    </row>
    <row r="64" spans="1:9" ht="33" customHeight="1">
      <c r="A64" s="3"/>
      <c r="B64" s="3"/>
      <c r="C64" s="33" t="s">
        <v>129</v>
      </c>
      <c r="D64" s="33"/>
      <c r="E64" s="34">
        <v>1100000</v>
      </c>
      <c r="F64" s="34"/>
      <c r="G64" s="34"/>
      <c r="H64" s="14">
        <v>0</v>
      </c>
      <c r="I64" s="14">
        <f>SUM(E64:H64)</f>
        <v>1100000</v>
      </c>
    </row>
    <row r="65" spans="1:9" ht="33.75" customHeight="1">
      <c r="A65" s="3"/>
      <c r="B65" s="3"/>
      <c r="C65" s="33" t="s">
        <v>137</v>
      </c>
      <c r="D65" s="33"/>
      <c r="E65" s="34">
        <v>660000</v>
      </c>
      <c r="F65" s="34"/>
      <c r="G65" s="34"/>
      <c r="H65" s="14">
        <v>0</v>
      </c>
      <c r="I65" s="14">
        <f>SUM(E65:H65)</f>
        <v>660000</v>
      </c>
    </row>
    <row r="66" spans="1:9" ht="31.5" customHeight="1">
      <c r="A66" s="3"/>
      <c r="B66" s="3"/>
      <c r="C66" s="33" t="s">
        <v>138</v>
      </c>
      <c r="D66" s="33"/>
      <c r="E66" s="34">
        <v>10490</v>
      </c>
      <c r="F66" s="34"/>
      <c r="G66" s="34"/>
      <c r="H66" s="11">
        <v>0</v>
      </c>
      <c r="I66" s="10">
        <f t="shared" si="1"/>
        <v>10490</v>
      </c>
    </row>
    <row r="67" spans="1:9" ht="26.25" customHeight="1">
      <c r="A67" s="3"/>
      <c r="B67" s="5" t="s">
        <v>147</v>
      </c>
      <c r="C67" s="31" t="s">
        <v>148</v>
      </c>
      <c r="D67" s="31"/>
      <c r="E67" s="32">
        <f>SUM(E68)</f>
        <v>140000</v>
      </c>
      <c r="F67" s="32"/>
      <c r="G67" s="32"/>
      <c r="H67" s="9">
        <f>SUM(H68)</f>
        <v>0</v>
      </c>
      <c r="I67" s="9">
        <f t="shared" si="1"/>
        <v>140000</v>
      </c>
    </row>
    <row r="68" spans="1:9" ht="39.75" customHeight="1">
      <c r="A68" s="3"/>
      <c r="B68" s="3"/>
      <c r="C68" s="31" t="s">
        <v>149</v>
      </c>
      <c r="D68" s="31"/>
      <c r="E68" s="32">
        <f>SUM(E69)</f>
        <v>140000</v>
      </c>
      <c r="F68" s="32"/>
      <c r="G68" s="32"/>
      <c r="H68" s="9">
        <f>SUM(H69)</f>
        <v>0</v>
      </c>
      <c r="I68" s="9">
        <f>SUM(I69)</f>
        <v>140000</v>
      </c>
    </row>
    <row r="69" spans="1:9" ht="39.75" customHeight="1">
      <c r="A69" s="4"/>
      <c r="B69" s="3"/>
      <c r="C69" s="33" t="s">
        <v>150</v>
      </c>
      <c r="D69" s="33"/>
      <c r="E69" s="34">
        <v>140000</v>
      </c>
      <c r="F69" s="34"/>
      <c r="G69" s="34"/>
      <c r="H69" s="14">
        <v>0</v>
      </c>
      <c r="I69" s="14">
        <f t="shared" si="1"/>
        <v>140000</v>
      </c>
    </row>
    <row r="70" spans="1:9" ht="24" customHeight="1">
      <c r="A70" s="26" t="s">
        <v>167</v>
      </c>
      <c r="B70" s="26"/>
      <c r="C70" s="26"/>
      <c r="D70" s="26"/>
      <c r="E70" s="26"/>
      <c r="F70" s="26"/>
      <c r="G70" s="26"/>
      <c r="H70" s="26"/>
      <c r="I70" s="26"/>
    </row>
    <row r="71" spans="1:9" ht="21" customHeight="1">
      <c r="A71" s="2" t="s">
        <v>37</v>
      </c>
      <c r="B71" s="2"/>
      <c r="C71" s="22" t="s">
        <v>38</v>
      </c>
      <c r="D71" s="23"/>
      <c r="E71" s="36">
        <f>SUM(E72)</f>
        <v>552356</v>
      </c>
      <c r="F71" s="36"/>
      <c r="G71" s="36"/>
      <c r="H71" s="12">
        <f>SUM(H72)</f>
        <v>0</v>
      </c>
      <c r="I71" s="12">
        <f t="shared" si="1"/>
        <v>552356</v>
      </c>
    </row>
    <row r="72" spans="1:9" ht="21" customHeight="1">
      <c r="A72" s="3"/>
      <c r="B72" s="5" t="s">
        <v>39</v>
      </c>
      <c r="C72" s="20" t="s">
        <v>40</v>
      </c>
      <c r="D72" s="21"/>
      <c r="E72" s="32">
        <f>SUM(E73)</f>
        <v>552356</v>
      </c>
      <c r="F72" s="32"/>
      <c r="G72" s="32"/>
      <c r="H72" s="9">
        <f>SUM(H73)</f>
        <v>0</v>
      </c>
      <c r="I72" s="9">
        <f t="shared" si="1"/>
        <v>552356</v>
      </c>
    </row>
    <row r="73" spans="1:9" ht="21" customHeight="1">
      <c r="A73" s="3"/>
      <c r="B73" s="3"/>
      <c r="C73" s="20" t="s">
        <v>8</v>
      </c>
      <c r="D73" s="21"/>
      <c r="E73" s="32">
        <f>SUM(E74:G75)</f>
        <v>552356</v>
      </c>
      <c r="F73" s="32"/>
      <c r="G73" s="32"/>
      <c r="H73" s="9">
        <f>SUM(H74:H75)</f>
        <v>0</v>
      </c>
      <c r="I73" s="9">
        <f t="shared" si="1"/>
        <v>552356</v>
      </c>
    </row>
    <row r="74" spans="1:9" ht="21" customHeight="1">
      <c r="A74" s="3"/>
      <c r="B74" s="3"/>
      <c r="C74" s="24" t="s">
        <v>41</v>
      </c>
      <c r="D74" s="25"/>
      <c r="E74" s="34">
        <v>50000</v>
      </c>
      <c r="F74" s="34"/>
      <c r="G74" s="34"/>
      <c r="H74" s="11">
        <v>0</v>
      </c>
      <c r="I74" s="10">
        <f t="shared" si="1"/>
        <v>50000</v>
      </c>
    </row>
    <row r="75" spans="1:9" ht="30" customHeight="1">
      <c r="A75" s="3"/>
      <c r="B75" s="3"/>
      <c r="C75" s="24" t="s">
        <v>151</v>
      </c>
      <c r="D75" s="25"/>
      <c r="E75" s="34">
        <v>502356</v>
      </c>
      <c r="F75" s="34"/>
      <c r="G75" s="34"/>
      <c r="H75" s="14">
        <v>0</v>
      </c>
      <c r="I75" s="15">
        <f>SUM(E75:H75)</f>
        <v>502356</v>
      </c>
    </row>
    <row r="76" spans="1:9" ht="22.5" customHeight="1">
      <c r="A76" s="2" t="s">
        <v>42</v>
      </c>
      <c r="B76" s="2"/>
      <c r="C76" s="22" t="s">
        <v>43</v>
      </c>
      <c r="D76" s="23"/>
      <c r="E76" s="36">
        <f>SUM(E77)</f>
        <v>282741</v>
      </c>
      <c r="F76" s="36"/>
      <c r="G76" s="36"/>
      <c r="H76" s="12">
        <f>SUM(H77)</f>
        <v>0</v>
      </c>
      <c r="I76" s="12">
        <f t="shared" si="1"/>
        <v>282741</v>
      </c>
    </row>
    <row r="77" spans="1:9" ht="22.5" customHeight="1">
      <c r="A77" s="3"/>
      <c r="B77" s="5" t="s">
        <v>44</v>
      </c>
      <c r="C77" s="20" t="s">
        <v>45</v>
      </c>
      <c r="D77" s="21"/>
      <c r="E77" s="32">
        <f>SUM(E78)</f>
        <v>282741</v>
      </c>
      <c r="F77" s="32"/>
      <c r="G77" s="32"/>
      <c r="H77" s="9">
        <f>SUM(H78)</f>
        <v>0</v>
      </c>
      <c r="I77" s="9">
        <f t="shared" si="1"/>
        <v>282741</v>
      </c>
    </row>
    <row r="78" spans="1:9" ht="48" customHeight="1">
      <c r="A78" s="3"/>
      <c r="B78" s="3"/>
      <c r="C78" s="20" t="s">
        <v>46</v>
      </c>
      <c r="D78" s="21"/>
      <c r="E78" s="32">
        <f>SUM(E79)</f>
        <v>282741</v>
      </c>
      <c r="F78" s="32"/>
      <c r="G78" s="32"/>
      <c r="H78" s="9">
        <f>SUM(H79)</f>
        <v>0</v>
      </c>
      <c r="I78" s="9">
        <f t="shared" si="1"/>
        <v>282741</v>
      </c>
    </row>
    <row r="79" spans="1:9" ht="45" customHeight="1">
      <c r="A79" s="3"/>
      <c r="B79" s="3"/>
      <c r="C79" s="24" t="s">
        <v>47</v>
      </c>
      <c r="D79" s="25"/>
      <c r="E79" s="34">
        <v>282741</v>
      </c>
      <c r="F79" s="34"/>
      <c r="G79" s="34"/>
      <c r="H79" s="14">
        <v>0</v>
      </c>
      <c r="I79" s="15">
        <f t="shared" si="1"/>
        <v>282741</v>
      </c>
    </row>
    <row r="80" spans="1:9" ht="21" customHeight="1">
      <c r="A80" s="2" t="s">
        <v>48</v>
      </c>
      <c r="B80" s="2"/>
      <c r="C80" s="22" t="s">
        <v>49</v>
      </c>
      <c r="D80" s="23"/>
      <c r="E80" s="36">
        <f>SUM(E81)</f>
        <v>415000</v>
      </c>
      <c r="F80" s="36"/>
      <c r="G80" s="36"/>
      <c r="H80" s="12">
        <f>SUM(H81)</f>
        <v>0</v>
      </c>
      <c r="I80" s="12">
        <f t="shared" si="1"/>
        <v>415000</v>
      </c>
    </row>
    <row r="81" spans="1:9" ht="21" customHeight="1">
      <c r="A81" s="3"/>
      <c r="B81" s="5" t="s">
        <v>50</v>
      </c>
      <c r="C81" s="20" t="s">
        <v>51</v>
      </c>
      <c r="D81" s="21"/>
      <c r="E81" s="32">
        <f>SUM(E82+E86)</f>
        <v>415000</v>
      </c>
      <c r="F81" s="32"/>
      <c r="G81" s="32"/>
      <c r="H81" s="9">
        <f>SUM(H82+H86)</f>
        <v>0</v>
      </c>
      <c r="I81" s="9">
        <f t="shared" si="1"/>
        <v>415000</v>
      </c>
    </row>
    <row r="82" spans="1:9" ht="21" customHeight="1">
      <c r="A82" s="3"/>
      <c r="B82" s="3"/>
      <c r="C82" s="20" t="s">
        <v>8</v>
      </c>
      <c r="D82" s="21"/>
      <c r="E82" s="32">
        <f>SUM(E83:G85)</f>
        <v>165000</v>
      </c>
      <c r="F82" s="32"/>
      <c r="G82" s="32"/>
      <c r="H82" s="9">
        <f>SUM(H83:H85)</f>
        <v>0</v>
      </c>
      <c r="I82" s="9">
        <f t="shared" si="1"/>
        <v>165000</v>
      </c>
    </row>
    <row r="83" spans="1:9" ht="27.75" customHeight="1">
      <c r="A83" s="3"/>
      <c r="B83" s="3"/>
      <c r="C83" s="24" t="s">
        <v>52</v>
      </c>
      <c r="D83" s="25"/>
      <c r="E83" s="34">
        <v>100000</v>
      </c>
      <c r="F83" s="34"/>
      <c r="G83" s="34"/>
      <c r="H83" s="11">
        <v>0</v>
      </c>
      <c r="I83" s="10">
        <f t="shared" si="1"/>
        <v>100000</v>
      </c>
    </row>
    <row r="84" spans="1:9" ht="27.75" customHeight="1">
      <c r="A84" s="3"/>
      <c r="B84" s="3"/>
      <c r="C84" s="24" t="s">
        <v>53</v>
      </c>
      <c r="D84" s="25"/>
      <c r="E84" s="34">
        <v>50000</v>
      </c>
      <c r="F84" s="34"/>
      <c r="G84" s="34"/>
      <c r="H84" s="11">
        <v>0</v>
      </c>
      <c r="I84" s="10">
        <f t="shared" si="1"/>
        <v>50000</v>
      </c>
    </row>
    <row r="85" spans="1:9" ht="31.5" customHeight="1">
      <c r="A85" s="3"/>
      <c r="B85" s="3"/>
      <c r="C85" s="24" t="s">
        <v>54</v>
      </c>
      <c r="D85" s="25"/>
      <c r="E85" s="34">
        <v>15000</v>
      </c>
      <c r="F85" s="34"/>
      <c r="G85" s="34"/>
      <c r="H85" s="11">
        <v>0</v>
      </c>
      <c r="I85" s="10">
        <f t="shared" si="1"/>
        <v>15000</v>
      </c>
    </row>
    <row r="86" spans="1:9" ht="21.75" customHeight="1">
      <c r="A86" s="3"/>
      <c r="B86" s="3"/>
      <c r="C86" s="20" t="s">
        <v>55</v>
      </c>
      <c r="D86" s="21"/>
      <c r="E86" s="32">
        <f>SUM(E87)</f>
        <v>250000</v>
      </c>
      <c r="F86" s="32"/>
      <c r="G86" s="32"/>
      <c r="H86" s="9">
        <f>SUM(H87)</f>
        <v>0</v>
      </c>
      <c r="I86" s="9">
        <f t="shared" si="1"/>
        <v>250000</v>
      </c>
    </row>
    <row r="87" spans="1:9" ht="41.25" customHeight="1">
      <c r="A87" s="3"/>
      <c r="B87" s="3"/>
      <c r="C87" s="37" t="s">
        <v>159</v>
      </c>
      <c r="D87" s="38"/>
      <c r="E87" s="34">
        <v>250000</v>
      </c>
      <c r="F87" s="34"/>
      <c r="G87" s="34"/>
      <c r="H87" s="11">
        <v>0</v>
      </c>
      <c r="I87" s="10">
        <f t="shared" si="1"/>
        <v>250000</v>
      </c>
    </row>
    <row r="88" spans="1:9" ht="15" customHeight="1">
      <c r="A88" s="2" t="s">
        <v>152</v>
      </c>
      <c r="B88" s="2"/>
      <c r="C88" s="22" t="s">
        <v>153</v>
      </c>
      <c r="D88" s="23"/>
      <c r="E88" s="36">
        <f>SUM(E89)</f>
        <v>15473</v>
      </c>
      <c r="F88" s="36"/>
      <c r="G88" s="36"/>
      <c r="H88" s="12">
        <f>SUM(H89)</f>
        <v>0</v>
      </c>
      <c r="I88" s="12">
        <f>SUM(E88:H88)</f>
        <v>15473</v>
      </c>
    </row>
    <row r="89" spans="1:9" ht="15" customHeight="1">
      <c r="A89" s="3"/>
      <c r="B89" s="5" t="s">
        <v>154</v>
      </c>
      <c r="C89" s="20" t="s">
        <v>45</v>
      </c>
      <c r="D89" s="21"/>
      <c r="E89" s="32">
        <f>SUM(E90)</f>
        <v>15473</v>
      </c>
      <c r="F89" s="32"/>
      <c r="G89" s="32"/>
      <c r="H89" s="9">
        <f>SUM(H90)</f>
        <v>0</v>
      </c>
      <c r="I89" s="9">
        <f>SUM(E89:H89)</f>
        <v>15473</v>
      </c>
    </row>
    <row r="90" spans="1:9" ht="18.75" customHeight="1">
      <c r="A90" s="3"/>
      <c r="B90" s="3"/>
      <c r="C90" s="20" t="s">
        <v>55</v>
      </c>
      <c r="D90" s="21"/>
      <c r="E90" s="32">
        <f>SUM(E91)</f>
        <v>15473</v>
      </c>
      <c r="F90" s="32"/>
      <c r="G90" s="32"/>
      <c r="H90" s="9">
        <f>SUM(H91)</f>
        <v>0</v>
      </c>
      <c r="I90" s="9">
        <f>SUM(E90:H90)</f>
        <v>15473</v>
      </c>
    </row>
    <row r="91" spans="1:9" ht="28.5" customHeight="1">
      <c r="A91" s="3"/>
      <c r="B91" s="3"/>
      <c r="C91" s="24" t="s">
        <v>155</v>
      </c>
      <c r="D91" s="25"/>
      <c r="E91" s="34">
        <v>15473</v>
      </c>
      <c r="F91" s="34"/>
      <c r="G91" s="34"/>
      <c r="H91" s="11">
        <v>0</v>
      </c>
      <c r="I91" s="10">
        <f>SUM(E91:H91)</f>
        <v>15473</v>
      </c>
    </row>
    <row r="92" spans="1:9" ht="21.75" customHeight="1">
      <c r="A92" s="2" t="s">
        <v>56</v>
      </c>
      <c r="B92" s="2"/>
      <c r="C92" s="22" t="s">
        <v>57</v>
      </c>
      <c r="D92" s="23"/>
      <c r="E92" s="36">
        <f>SUM(E93)</f>
        <v>100000</v>
      </c>
      <c r="F92" s="36"/>
      <c r="G92" s="36"/>
      <c r="H92" s="12">
        <f>SUM(H93)</f>
        <v>0</v>
      </c>
      <c r="I92" s="12">
        <f t="shared" si="1"/>
        <v>100000</v>
      </c>
    </row>
    <row r="93" spans="1:9" ht="21.75" customHeight="1">
      <c r="A93" s="3"/>
      <c r="B93" s="5" t="s">
        <v>58</v>
      </c>
      <c r="C93" s="20" t="s">
        <v>59</v>
      </c>
      <c r="D93" s="21"/>
      <c r="E93" s="32">
        <f>SUM(E94)</f>
        <v>100000</v>
      </c>
      <c r="F93" s="32"/>
      <c r="G93" s="32"/>
      <c r="H93" s="9">
        <f>SUM(H94)</f>
        <v>0</v>
      </c>
      <c r="I93" s="9">
        <f aca="true" t="shared" si="2" ref="I93:I149">SUM(E93:H93)</f>
        <v>100000</v>
      </c>
    </row>
    <row r="94" spans="1:9" ht="32.25" customHeight="1">
      <c r="A94" s="3"/>
      <c r="B94" s="3"/>
      <c r="C94" s="20" t="s">
        <v>60</v>
      </c>
      <c r="D94" s="21"/>
      <c r="E94" s="32">
        <f>SUM(E95)</f>
        <v>100000</v>
      </c>
      <c r="F94" s="32"/>
      <c r="G94" s="32"/>
      <c r="H94" s="9">
        <f>SUM(H95)</f>
        <v>0</v>
      </c>
      <c r="I94" s="9">
        <f t="shared" si="2"/>
        <v>100000</v>
      </c>
    </row>
    <row r="95" spans="1:9" ht="27.75" customHeight="1">
      <c r="A95" s="3"/>
      <c r="B95" s="3"/>
      <c r="C95" s="24" t="s">
        <v>118</v>
      </c>
      <c r="D95" s="25"/>
      <c r="E95" s="34">
        <v>100000</v>
      </c>
      <c r="F95" s="34"/>
      <c r="G95" s="34"/>
      <c r="H95" s="11">
        <v>0</v>
      </c>
      <c r="I95" s="10">
        <f t="shared" si="2"/>
        <v>100000</v>
      </c>
    </row>
    <row r="96" spans="1:9" ht="24" customHeight="1">
      <c r="A96" s="2" t="s">
        <v>61</v>
      </c>
      <c r="B96" s="2"/>
      <c r="C96" s="22" t="s">
        <v>62</v>
      </c>
      <c r="D96" s="23"/>
      <c r="E96" s="36">
        <f>SUM(E97+E107+E113+E101)</f>
        <v>6514940</v>
      </c>
      <c r="F96" s="36"/>
      <c r="G96" s="36"/>
      <c r="H96" s="12">
        <f>SUM(H97+H101+H107+H113)</f>
        <v>0</v>
      </c>
      <c r="I96" s="12">
        <f t="shared" si="2"/>
        <v>6514940</v>
      </c>
    </row>
    <row r="97" spans="1:9" ht="24" customHeight="1">
      <c r="A97" s="3"/>
      <c r="B97" s="5" t="s">
        <v>63</v>
      </c>
      <c r="C97" s="20" t="s">
        <v>64</v>
      </c>
      <c r="D97" s="21"/>
      <c r="E97" s="32">
        <f>SUM(E98)</f>
        <v>374000</v>
      </c>
      <c r="F97" s="32"/>
      <c r="G97" s="32"/>
      <c r="H97" s="9">
        <f>SUM(H98)</f>
        <v>0</v>
      </c>
      <c r="I97" s="9">
        <f t="shared" si="2"/>
        <v>374000</v>
      </c>
    </row>
    <row r="98" spans="1:9" ht="24" customHeight="1">
      <c r="A98" s="3"/>
      <c r="B98" s="3"/>
      <c r="C98" s="20" t="s">
        <v>8</v>
      </c>
      <c r="D98" s="21"/>
      <c r="E98" s="32">
        <f>SUM(E99:G100)</f>
        <v>374000</v>
      </c>
      <c r="F98" s="32"/>
      <c r="G98" s="32"/>
      <c r="H98" s="9">
        <f>SUM(H99:H100)</f>
        <v>0</v>
      </c>
      <c r="I98" s="9">
        <f t="shared" si="2"/>
        <v>374000</v>
      </c>
    </row>
    <row r="99" spans="1:9" ht="31.5" customHeight="1">
      <c r="A99" s="3"/>
      <c r="B99" s="3"/>
      <c r="C99" s="24" t="s">
        <v>65</v>
      </c>
      <c r="D99" s="25"/>
      <c r="E99" s="34">
        <v>224000</v>
      </c>
      <c r="F99" s="34"/>
      <c r="G99" s="34"/>
      <c r="H99" s="11">
        <v>0</v>
      </c>
      <c r="I99" s="10">
        <f t="shared" si="2"/>
        <v>224000</v>
      </c>
    </row>
    <row r="100" spans="1:9" ht="26.25" customHeight="1">
      <c r="A100" s="3"/>
      <c r="B100" s="3"/>
      <c r="C100" s="24" t="s">
        <v>66</v>
      </c>
      <c r="D100" s="25"/>
      <c r="E100" s="34">
        <v>150000</v>
      </c>
      <c r="F100" s="34"/>
      <c r="G100" s="34"/>
      <c r="H100" s="11">
        <v>0</v>
      </c>
      <c r="I100" s="10">
        <f t="shared" si="2"/>
        <v>150000</v>
      </c>
    </row>
    <row r="101" spans="1:9" ht="26.25" customHeight="1">
      <c r="A101" s="3"/>
      <c r="B101" s="5" t="s">
        <v>116</v>
      </c>
      <c r="C101" s="20" t="s">
        <v>117</v>
      </c>
      <c r="D101" s="21"/>
      <c r="E101" s="32">
        <f>SUM(E102)</f>
        <v>1100000</v>
      </c>
      <c r="F101" s="32"/>
      <c r="G101" s="32"/>
      <c r="H101" s="9">
        <f>SUM(H102)</f>
        <v>0</v>
      </c>
      <c r="I101" s="9">
        <f t="shared" si="2"/>
        <v>1100000</v>
      </c>
    </row>
    <row r="102" spans="1:9" ht="26.25" customHeight="1">
      <c r="A102" s="3"/>
      <c r="B102" s="3"/>
      <c r="C102" s="20" t="s">
        <v>8</v>
      </c>
      <c r="D102" s="21"/>
      <c r="E102" s="32">
        <f>SUM(E103+E104+E105+E106)</f>
        <v>1100000</v>
      </c>
      <c r="F102" s="32"/>
      <c r="G102" s="32"/>
      <c r="H102" s="9">
        <f>SUM(H103:H106)</f>
        <v>0</v>
      </c>
      <c r="I102" s="9">
        <f t="shared" si="2"/>
        <v>1100000</v>
      </c>
    </row>
    <row r="103" spans="1:9" ht="26.25" customHeight="1">
      <c r="A103" s="3"/>
      <c r="B103" s="3"/>
      <c r="C103" s="24" t="s">
        <v>71</v>
      </c>
      <c r="D103" s="25"/>
      <c r="E103" s="34">
        <v>300000</v>
      </c>
      <c r="F103" s="34"/>
      <c r="G103" s="34"/>
      <c r="H103" s="11">
        <v>0</v>
      </c>
      <c r="I103" s="10">
        <f t="shared" si="2"/>
        <v>300000</v>
      </c>
    </row>
    <row r="104" spans="1:9" ht="26.25" customHeight="1">
      <c r="A104" s="3"/>
      <c r="B104" s="3"/>
      <c r="C104" s="24" t="s">
        <v>72</v>
      </c>
      <c r="D104" s="25"/>
      <c r="E104" s="34">
        <v>50000</v>
      </c>
      <c r="F104" s="34"/>
      <c r="G104" s="34"/>
      <c r="H104" s="11">
        <v>0</v>
      </c>
      <c r="I104" s="10">
        <f t="shared" si="2"/>
        <v>50000</v>
      </c>
    </row>
    <row r="105" spans="1:9" ht="32.25" customHeight="1">
      <c r="A105" s="3"/>
      <c r="B105" s="3"/>
      <c r="C105" s="24" t="s">
        <v>119</v>
      </c>
      <c r="D105" s="25"/>
      <c r="E105" s="34">
        <v>650000</v>
      </c>
      <c r="F105" s="34"/>
      <c r="G105" s="34"/>
      <c r="H105" s="11">
        <v>0</v>
      </c>
      <c r="I105" s="10">
        <f t="shared" si="2"/>
        <v>650000</v>
      </c>
    </row>
    <row r="106" spans="1:9" ht="34.5" customHeight="1">
      <c r="A106" s="3"/>
      <c r="B106" s="3"/>
      <c r="C106" s="24" t="s">
        <v>120</v>
      </c>
      <c r="D106" s="25"/>
      <c r="E106" s="34">
        <v>100000</v>
      </c>
      <c r="F106" s="34"/>
      <c r="G106" s="34"/>
      <c r="H106" s="11">
        <v>0</v>
      </c>
      <c r="I106" s="10">
        <f t="shared" si="2"/>
        <v>100000</v>
      </c>
    </row>
    <row r="107" spans="1:9" ht="21" customHeight="1">
      <c r="A107" s="3"/>
      <c r="B107" s="5" t="s">
        <v>67</v>
      </c>
      <c r="C107" s="20" t="s">
        <v>68</v>
      </c>
      <c r="D107" s="21"/>
      <c r="E107" s="32">
        <f>SUM(E108)</f>
        <v>2025940</v>
      </c>
      <c r="F107" s="32"/>
      <c r="G107" s="32"/>
      <c r="H107" s="9">
        <f>SUM(H108)</f>
        <v>0</v>
      </c>
      <c r="I107" s="9">
        <f t="shared" si="2"/>
        <v>2025940</v>
      </c>
    </row>
    <row r="108" spans="1:9" ht="21" customHeight="1">
      <c r="A108" s="3"/>
      <c r="B108" s="3"/>
      <c r="C108" s="20" t="s">
        <v>8</v>
      </c>
      <c r="D108" s="21"/>
      <c r="E108" s="32">
        <f>SUM(E109:G111)</f>
        <v>2025940</v>
      </c>
      <c r="F108" s="32"/>
      <c r="G108" s="32"/>
      <c r="H108" s="9">
        <f>SUM(H109:H111)</f>
        <v>0</v>
      </c>
      <c r="I108" s="9">
        <f t="shared" si="2"/>
        <v>2025940</v>
      </c>
    </row>
    <row r="109" spans="1:9" ht="25.5" customHeight="1">
      <c r="A109" s="3"/>
      <c r="B109" s="3"/>
      <c r="C109" s="24" t="s">
        <v>69</v>
      </c>
      <c r="D109" s="25"/>
      <c r="E109" s="34">
        <v>38920</v>
      </c>
      <c r="F109" s="34"/>
      <c r="G109" s="34"/>
      <c r="H109" s="11">
        <v>0</v>
      </c>
      <c r="I109" s="10">
        <f t="shared" si="2"/>
        <v>38920</v>
      </c>
    </row>
    <row r="110" spans="1:9" ht="25.5" customHeight="1">
      <c r="A110" s="3"/>
      <c r="B110" s="3"/>
      <c r="C110" s="37" t="s">
        <v>111</v>
      </c>
      <c r="D110" s="38"/>
      <c r="E110" s="39">
        <v>1677020</v>
      </c>
      <c r="F110" s="39"/>
      <c r="G110" s="39"/>
      <c r="H110" s="17">
        <v>0</v>
      </c>
      <c r="I110" s="17">
        <f t="shared" si="2"/>
        <v>1677020</v>
      </c>
    </row>
    <row r="111" spans="1:9" ht="30.75" customHeight="1">
      <c r="A111" s="4"/>
      <c r="B111" s="4"/>
      <c r="C111" s="24" t="s">
        <v>70</v>
      </c>
      <c r="D111" s="25"/>
      <c r="E111" s="34">
        <v>310000</v>
      </c>
      <c r="F111" s="34"/>
      <c r="G111" s="34"/>
      <c r="H111" s="14">
        <v>0</v>
      </c>
      <c r="I111" s="15">
        <f t="shared" si="2"/>
        <v>310000</v>
      </c>
    </row>
    <row r="112" spans="1:9" ht="30.75" customHeight="1">
      <c r="A112" s="26" t="s">
        <v>168</v>
      </c>
      <c r="B112" s="26"/>
      <c r="C112" s="26"/>
      <c r="D112" s="26"/>
      <c r="E112" s="26"/>
      <c r="F112" s="26"/>
      <c r="G112" s="26"/>
      <c r="H112" s="26"/>
      <c r="I112" s="26"/>
    </row>
    <row r="113" spans="1:9" ht="24.75" customHeight="1">
      <c r="A113" s="16"/>
      <c r="B113" s="5" t="s">
        <v>73</v>
      </c>
      <c r="C113" s="20" t="s">
        <v>45</v>
      </c>
      <c r="D113" s="21"/>
      <c r="E113" s="32">
        <f>SUM(E114)</f>
        <v>3015000</v>
      </c>
      <c r="F113" s="32"/>
      <c r="G113" s="32"/>
      <c r="H113" s="13">
        <f>SUM(H114)</f>
        <v>0</v>
      </c>
      <c r="I113" s="13">
        <f t="shared" si="2"/>
        <v>3015000</v>
      </c>
    </row>
    <row r="114" spans="1:9" ht="22.5" customHeight="1">
      <c r="A114" s="3"/>
      <c r="B114" s="3"/>
      <c r="C114" s="20" t="s">
        <v>8</v>
      </c>
      <c r="D114" s="21"/>
      <c r="E114" s="32">
        <f>SUM(E115:G116)</f>
        <v>3015000</v>
      </c>
      <c r="F114" s="32"/>
      <c r="G114" s="32"/>
      <c r="H114" s="9">
        <f>SUM(H115:H116)</f>
        <v>0</v>
      </c>
      <c r="I114" s="9">
        <f t="shared" si="2"/>
        <v>3015000</v>
      </c>
    </row>
    <row r="115" spans="1:9" ht="34.5" customHeight="1">
      <c r="A115" s="47"/>
      <c r="B115" s="47"/>
      <c r="C115" s="24" t="s">
        <v>74</v>
      </c>
      <c r="D115" s="25"/>
      <c r="E115" s="34">
        <v>3000000</v>
      </c>
      <c r="F115" s="34"/>
      <c r="G115" s="34"/>
      <c r="H115" s="11">
        <v>0</v>
      </c>
      <c r="I115" s="10">
        <f t="shared" si="2"/>
        <v>3000000</v>
      </c>
    </row>
    <row r="116" spans="1:9" ht="34.5" customHeight="1">
      <c r="A116" s="48"/>
      <c r="B116" s="48"/>
      <c r="C116" s="37" t="s">
        <v>158</v>
      </c>
      <c r="D116" s="38"/>
      <c r="E116" s="39">
        <v>15000</v>
      </c>
      <c r="F116" s="39"/>
      <c r="G116" s="39"/>
      <c r="H116" s="17">
        <v>0</v>
      </c>
      <c r="I116" s="18">
        <f>SUM(E116:H116)</f>
        <v>15000</v>
      </c>
    </row>
    <row r="117" spans="1:9" ht="22.5" customHeight="1">
      <c r="A117" s="2" t="s">
        <v>75</v>
      </c>
      <c r="B117" s="2"/>
      <c r="C117" s="22" t="s">
        <v>76</v>
      </c>
      <c r="D117" s="23"/>
      <c r="E117" s="36">
        <f>SUM(E118)</f>
        <v>3000000</v>
      </c>
      <c r="F117" s="36"/>
      <c r="G117" s="36"/>
      <c r="H117" s="12">
        <f>SUM(H118)</f>
        <v>0</v>
      </c>
      <c r="I117" s="12">
        <f t="shared" si="2"/>
        <v>3000000</v>
      </c>
    </row>
    <row r="118" spans="1:9" ht="22.5" customHeight="1">
      <c r="A118" s="3"/>
      <c r="B118" s="5" t="s">
        <v>77</v>
      </c>
      <c r="C118" s="20" t="s">
        <v>78</v>
      </c>
      <c r="D118" s="21"/>
      <c r="E118" s="32">
        <f>SUM(E119)</f>
        <v>3000000</v>
      </c>
      <c r="F118" s="32"/>
      <c r="G118" s="32"/>
      <c r="H118" s="9">
        <f>SUM(H119)</f>
        <v>0</v>
      </c>
      <c r="I118" s="9">
        <f t="shared" si="2"/>
        <v>3000000</v>
      </c>
    </row>
    <row r="119" spans="1:9" ht="45.75" customHeight="1">
      <c r="A119" s="3"/>
      <c r="B119" s="3"/>
      <c r="C119" s="20" t="s">
        <v>79</v>
      </c>
      <c r="D119" s="21"/>
      <c r="E119" s="32">
        <f>SUM(E120)</f>
        <v>3000000</v>
      </c>
      <c r="F119" s="32"/>
      <c r="G119" s="32"/>
      <c r="H119" s="9">
        <f>SUM(H120)</f>
        <v>0</v>
      </c>
      <c r="I119" s="9">
        <f t="shared" si="2"/>
        <v>3000000</v>
      </c>
    </row>
    <row r="120" spans="1:9" ht="33" customHeight="1">
      <c r="A120" s="3"/>
      <c r="B120" s="3"/>
      <c r="C120" s="24" t="s">
        <v>164</v>
      </c>
      <c r="D120" s="25"/>
      <c r="E120" s="34">
        <v>3000000</v>
      </c>
      <c r="F120" s="34"/>
      <c r="G120" s="34"/>
      <c r="H120" s="11">
        <v>0</v>
      </c>
      <c r="I120" s="10">
        <f t="shared" si="2"/>
        <v>3000000</v>
      </c>
    </row>
    <row r="121" spans="1:9" ht="21.75" customHeight="1">
      <c r="A121" s="2" t="s">
        <v>80</v>
      </c>
      <c r="B121" s="2"/>
      <c r="C121" s="22" t="s">
        <v>81</v>
      </c>
      <c r="D121" s="23"/>
      <c r="E121" s="36">
        <f>SUM(E122)</f>
        <v>120000</v>
      </c>
      <c r="F121" s="36"/>
      <c r="G121" s="36"/>
      <c r="H121" s="12">
        <f>SUM(H122)</f>
        <v>135000</v>
      </c>
      <c r="I121" s="12">
        <f t="shared" si="2"/>
        <v>255000</v>
      </c>
    </row>
    <row r="122" spans="1:9" ht="21.75" customHeight="1">
      <c r="A122" s="3"/>
      <c r="B122" s="5" t="s">
        <v>82</v>
      </c>
      <c r="C122" s="20" t="s">
        <v>83</v>
      </c>
      <c r="D122" s="21"/>
      <c r="E122" s="32">
        <f>SUM(E123+E125)</f>
        <v>120000</v>
      </c>
      <c r="F122" s="32"/>
      <c r="G122" s="32"/>
      <c r="H122" s="9">
        <f>SUM(H123+H125)</f>
        <v>135000</v>
      </c>
      <c r="I122" s="9">
        <f t="shared" si="2"/>
        <v>255000</v>
      </c>
    </row>
    <row r="123" spans="1:9" ht="21.75" customHeight="1">
      <c r="A123" s="3"/>
      <c r="B123" s="3"/>
      <c r="C123" s="20" t="s">
        <v>8</v>
      </c>
      <c r="D123" s="21"/>
      <c r="E123" s="32">
        <f>SUM(E124)</f>
        <v>50000</v>
      </c>
      <c r="F123" s="32"/>
      <c r="G123" s="32"/>
      <c r="H123" s="9">
        <f>SUM(H124)</f>
        <v>135000</v>
      </c>
      <c r="I123" s="9">
        <f t="shared" si="2"/>
        <v>185000</v>
      </c>
    </row>
    <row r="124" spans="1:9" ht="36" customHeight="1">
      <c r="A124" s="3"/>
      <c r="B124" s="3"/>
      <c r="C124" s="37" t="s">
        <v>84</v>
      </c>
      <c r="D124" s="38"/>
      <c r="E124" s="39">
        <v>50000</v>
      </c>
      <c r="F124" s="39"/>
      <c r="G124" s="39"/>
      <c r="H124" s="17">
        <v>135000</v>
      </c>
      <c r="I124" s="18">
        <f t="shared" si="2"/>
        <v>185000</v>
      </c>
    </row>
    <row r="125" spans="1:9" ht="21" customHeight="1">
      <c r="A125" s="3"/>
      <c r="B125" s="3"/>
      <c r="C125" s="20" t="s">
        <v>55</v>
      </c>
      <c r="D125" s="21"/>
      <c r="E125" s="32">
        <f>SUM(E126)</f>
        <v>70000</v>
      </c>
      <c r="F125" s="32"/>
      <c r="G125" s="32"/>
      <c r="H125" s="9">
        <f>SUM(H126)</f>
        <v>0</v>
      </c>
      <c r="I125" s="9">
        <f t="shared" si="2"/>
        <v>70000</v>
      </c>
    </row>
    <row r="126" spans="1:9" ht="20.25" customHeight="1">
      <c r="A126" s="3"/>
      <c r="B126" s="3"/>
      <c r="C126" s="24" t="s">
        <v>85</v>
      </c>
      <c r="D126" s="25"/>
      <c r="E126" s="34">
        <v>70000</v>
      </c>
      <c r="F126" s="34"/>
      <c r="G126" s="34"/>
      <c r="H126" s="11">
        <v>0</v>
      </c>
      <c r="I126" s="10">
        <f t="shared" si="2"/>
        <v>70000</v>
      </c>
    </row>
    <row r="127" spans="1:9" ht="22.5" customHeight="1">
      <c r="A127" s="2" t="s">
        <v>86</v>
      </c>
      <c r="B127" s="2"/>
      <c r="C127" s="22" t="s">
        <v>87</v>
      </c>
      <c r="D127" s="23"/>
      <c r="E127" s="36">
        <f>SUM(E128)</f>
        <v>35000</v>
      </c>
      <c r="F127" s="36"/>
      <c r="G127" s="36"/>
      <c r="H127" s="12">
        <f>SUM(H128)</f>
        <v>0</v>
      </c>
      <c r="I127" s="12">
        <f t="shared" si="2"/>
        <v>35000</v>
      </c>
    </row>
    <row r="128" spans="1:9" ht="22.5" customHeight="1">
      <c r="A128" s="3"/>
      <c r="B128" s="5" t="s">
        <v>88</v>
      </c>
      <c r="C128" s="20" t="s">
        <v>89</v>
      </c>
      <c r="D128" s="21"/>
      <c r="E128" s="32">
        <f>SUM(E129)</f>
        <v>35000</v>
      </c>
      <c r="F128" s="32"/>
      <c r="G128" s="32"/>
      <c r="H128" s="9">
        <f>SUM(H129)</f>
        <v>0</v>
      </c>
      <c r="I128" s="9">
        <f t="shared" si="2"/>
        <v>35000</v>
      </c>
    </row>
    <row r="129" spans="1:9" ht="24.75" customHeight="1">
      <c r="A129" s="3"/>
      <c r="B129" s="3"/>
      <c r="C129" s="20" t="s">
        <v>55</v>
      </c>
      <c r="D129" s="21"/>
      <c r="E129" s="32">
        <f>SUM(E130)</f>
        <v>35000</v>
      </c>
      <c r="F129" s="32"/>
      <c r="G129" s="32"/>
      <c r="H129" s="9">
        <f>SUM(H130)</f>
        <v>0</v>
      </c>
      <c r="I129" s="9">
        <f t="shared" si="2"/>
        <v>35000</v>
      </c>
    </row>
    <row r="130" spans="1:9" ht="27.75" customHeight="1">
      <c r="A130" s="3"/>
      <c r="B130" s="3"/>
      <c r="C130" s="24" t="s">
        <v>90</v>
      </c>
      <c r="D130" s="25"/>
      <c r="E130" s="34">
        <v>35000</v>
      </c>
      <c r="F130" s="34"/>
      <c r="G130" s="34"/>
      <c r="H130" s="11">
        <v>0</v>
      </c>
      <c r="I130" s="10">
        <f t="shared" si="2"/>
        <v>35000</v>
      </c>
    </row>
    <row r="131" spans="1:9" ht="23.25" customHeight="1">
      <c r="A131" s="2" t="s">
        <v>91</v>
      </c>
      <c r="B131" s="2"/>
      <c r="C131" s="22" t="s">
        <v>92</v>
      </c>
      <c r="D131" s="23"/>
      <c r="E131" s="36">
        <f>SUM(E132)</f>
        <v>50000</v>
      </c>
      <c r="F131" s="36"/>
      <c r="G131" s="36"/>
      <c r="H131" s="12">
        <f>SUM(H132)</f>
        <v>0</v>
      </c>
      <c r="I131" s="12">
        <f t="shared" si="2"/>
        <v>50000</v>
      </c>
    </row>
    <row r="132" spans="1:9" ht="23.25" customHeight="1">
      <c r="A132" s="3"/>
      <c r="B132" s="5" t="s">
        <v>93</v>
      </c>
      <c r="C132" s="20" t="s">
        <v>94</v>
      </c>
      <c r="D132" s="21"/>
      <c r="E132" s="32">
        <f>SUM(E133)</f>
        <v>50000</v>
      </c>
      <c r="F132" s="32"/>
      <c r="G132" s="32"/>
      <c r="H132" s="9">
        <f>SUM(H133)</f>
        <v>0</v>
      </c>
      <c r="I132" s="9">
        <f t="shared" si="2"/>
        <v>50000</v>
      </c>
    </row>
    <row r="133" spans="1:9" ht="23.25" customHeight="1">
      <c r="A133" s="3"/>
      <c r="B133" s="3"/>
      <c r="C133" s="20" t="s">
        <v>55</v>
      </c>
      <c r="D133" s="21"/>
      <c r="E133" s="32">
        <f>SUM(E134)</f>
        <v>50000</v>
      </c>
      <c r="F133" s="32"/>
      <c r="G133" s="32"/>
      <c r="H133" s="9">
        <f>SUM(H134)</f>
        <v>0</v>
      </c>
      <c r="I133" s="9">
        <f t="shared" si="2"/>
        <v>50000</v>
      </c>
    </row>
    <row r="134" spans="1:9" ht="33" customHeight="1">
      <c r="A134" s="3"/>
      <c r="B134" s="3"/>
      <c r="C134" s="24" t="s">
        <v>95</v>
      </c>
      <c r="D134" s="25"/>
      <c r="E134" s="34">
        <v>50000</v>
      </c>
      <c r="F134" s="34"/>
      <c r="G134" s="34"/>
      <c r="H134" s="11">
        <v>0</v>
      </c>
      <c r="I134" s="10">
        <f t="shared" si="2"/>
        <v>50000</v>
      </c>
    </row>
    <row r="135" spans="1:9" ht="21" customHeight="1">
      <c r="A135" s="2" t="s">
        <v>96</v>
      </c>
      <c r="B135" s="2"/>
      <c r="C135" s="22" t="s">
        <v>97</v>
      </c>
      <c r="D135" s="23"/>
      <c r="E135" s="36">
        <f>SUM(E136)</f>
        <v>730000</v>
      </c>
      <c r="F135" s="36"/>
      <c r="G135" s="36"/>
      <c r="H135" s="12">
        <f>SUM(H136)</f>
        <v>0</v>
      </c>
      <c r="I135" s="12">
        <f t="shared" si="2"/>
        <v>730000</v>
      </c>
    </row>
    <row r="136" spans="1:9" ht="21" customHeight="1">
      <c r="A136" s="3"/>
      <c r="B136" s="5" t="s">
        <v>98</v>
      </c>
      <c r="C136" s="20" t="s">
        <v>99</v>
      </c>
      <c r="D136" s="21"/>
      <c r="E136" s="32">
        <f>SUM(E137)</f>
        <v>730000</v>
      </c>
      <c r="F136" s="32"/>
      <c r="G136" s="32"/>
      <c r="H136" s="9">
        <f>SUM(H137)</f>
        <v>0</v>
      </c>
      <c r="I136" s="9">
        <f t="shared" si="2"/>
        <v>730000</v>
      </c>
    </row>
    <row r="137" spans="1:9" ht="21" customHeight="1">
      <c r="A137" s="3"/>
      <c r="B137" s="3"/>
      <c r="C137" s="20" t="s">
        <v>8</v>
      </c>
      <c r="D137" s="21"/>
      <c r="E137" s="32">
        <f>SUM(E138)</f>
        <v>730000</v>
      </c>
      <c r="F137" s="32"/>
      <c r="G137" s="32"/>
      <c r="H137" s="9">
        <f>SUM(H138)</f>
        <v>0</v>
      </c>
      <c r="I137" s="9">
        <f t="shared" si="2"/>
        <v>730000</v>
      </c>
    </row>
    <row r="138" spans="1:9" ht="39.75" customHeight="1">
      <c r="A138" s="3"/>
      <c r="B138" s="3"/>
      <c r="C138" s="24" t="s">
        <v>112</v>
      </c>
      <c r="D138" s="25"/>
      <c r="E138" s="34">
        <v>730000</v>
      </c>
      <c r="F138" s="34"/>
      <c r="G138" s="34"/>
      <c r="H138" s="14">
        <v>0</v>
      </c>
      <c r="I138" s="15">
        <f t="shared" si="2"/>
        <v>730000</v>
      </c>
    </row>
    <row r="139" spans="1:9" ht="24.75" customHeight="1">
      <c r="A139" s="2" t="s">
        <v>100</v>
      </c>
      <c r="B139" s="2"/>
      <c r="C139" s="22" t="s">
        <v>101</v>
      </c>
      <c r="D139" s="23"/>
      <c r="E139" s="36">
        <f>SUM(E140+E143)</f>
        <v>225540</v>
      </c>
      <c r="F139" s="36"/>
      <c r="G139" s="36"/>
      <c r="H139" s="12">
        <f>SUM(H140+H143)</f>
        <v>0</v>
      </c>
      <c r="I139" s="12">
        <f t="shared" si="2"/>
        <v>225540</v>
      </c>
    </row>
    <row r="140" spans="1:9" ht="24.75" customHeight="1">
      <c r="A140" s="3"/>
      <c r="B140" s="5" t="s">
        <v>102</v>
      </c>
      <c r="C140" s="20" t="s">
        <v>103</v>
      </c>
      <c r="D140" s="21"/>
      <c r="E140" s="32">
        <f>SUM(E141)</f>
        <v>10000</v>
      </c>
      <c r="F140" s="32"/>
      <c r="G140" s="32"/>
      <c r="H140" s="9">
        <f>SUM(H141)</f>
        <v>0</v>
      </c>
      <c r="I140" s="9">
        <f t="shared" si="2"/>
        <v>10000</v>
      </c>
    </row>
    <row r="141" spans="1:9" ht="48" customHeight="1">
      <c r="A141" s="3"/>
      <c r="B141" s="3"/>
      <c r="C141" s="20" t="s">
        <v>79</v>
      </c>
      <c r="D141" s="21"/>
      <c r="E141" s="32">
        <f>SUM(E142)</f>
        <v>10000</v>
      </c>
      <c r="F141" s="32"/>
      <c r="G141" s="32"/>
      <c r="H141" s="9">
        <f>SUM(H142)</f>
        <v>0</v>
      </c>
      <c r="I141" s="9">
        <f t="shared" si="2"/>
        <v>10000</v>
      </c>
    </row>
    <row r="142" spans="1:9" ht="33" customHeight="1">
      <c r="A142" s="3"/>
      <c r="B142" s="3"/>
      <c r="C142" s="24" t="s">
        <v>104</v>
      </c>
      <c r="D142" s="25"/>
      <c r="E142" s="34">
        <v>10000</v>
      </c>
      <c r="F142" s="34"/>
      <c r="G142" s="34"/>
      <c r="H142" s="11">
        <v>0</v>
      </c>
      <c r="I142" s="10">
        <f>SUM(E142:H142)</f>
        <v>10000</v>
      </c>
    </row>
    <row r="143" spans="1:9" ht="33" customHeight="1">
      <c r="A143" s="3"/>
      <c r="B143" s="5" t="s">
        <v>124</v>
      </c>
      <c r="C143" s="20" t="s">
        <v>160</v>
      </c>
      <c r="D143" s="21"/>
      <c r="E143" s="32">
        <f>SUM(E144)</f>
        <v>215540</v>
      </c>
      <c r="F143" s="32"/>
      <c r="G143" s="32"/>
      <c r="H143" s="9">
        <f>SUM(H144)</f>
        <v>0</v>
      </c>
      <c r="I143" s="9">
        <f>SUM(E143:H143)</f>
        <v>215540</v>
      </c>
    </row>
    <row r="144" spans="1:9" ht="33" customHeight="1">
      <c r="A144" s="3"/>
      <c r="B144" s="3"/>
      <c r="C144" s="20" t="s">
        <v>8</v>
      </c>
      <c r="D144" s="21"/>
      <c r="E144" s="32">
        <f>SUM(E145)</f>
        <v>215540</v>
      </c>
      <c r="F144" s="32"/>
      <c r="G144" s="32"/>
      <c r="H144" s="9">
        <f>SUM(H145)</f>
        <v>0</v>
      </c>
      <c r="I144" s="9">
        <f>SUM(E144:H144)</f>
        <v>215540</v>
      </c>
    </row>
    <row r="145" spans="1:9" ht="33" customHeight="1">
      <c r="A145" s="3"/>
      <c r="B145" s="3"/>
      <c r="C145" s="24" t="s">
        <v>125</v>
      </c>
      <c r="D145" s="25"/>
      <c r="E145" s="34">
        <v>215540</v>
      </c>
      <c r="F145" s="34"/>
      <c r="G145" s="34"/>
      <c r="H145" s="14">
        <v>0</v>
      </c>
      <c r="I145" s="15">
        <f>SUM(E145:H145)</f>
        <v>215540</v>
      </c>
    </row>
    <row r="146" spans="1:9" ht="22.5" customHeight="1">
      <c r="A146" s="2" t="s">
        <v>105</v>
      </c>
      <c r="B146" s="2"/>
      <c r="C146" s="22" t="s">
        <v>106</v>
      </c>
      <c r="D146" s="23"/>
      <c r="E146" s="36">
        <f>SUM(E147)</f>
        <v>720000</v>
      </c>
      <c r="F146" s="36"/>
      <c r="G146" s="36"/>
      <c r="H146" s="12">
        <f>SUM(H147)</f>
        <v>0</v>
      </c>
      <c r="I146" s="12">
        <f>SUM(E146:H146)</f>
        <v>720000</v>
      </c>
    </row>
    <row r="147" spans="1:9" ht="22.5" customHeight="1">
      <c r="A147" s="3"/>
      <c r="B147" s="5" t="s">
        <v>107</v>
      </c>
      <c r="C147" s="20" t="s">
        <v>108</v>
      </c>
      <c r="D147" s="21"/>
      <c r="E147" s="32">
        <f>SUM(E148)</f>
        <v>720000</v>
      </c>
      <c r="F147" s="32"/>
      <c r="G147" s="32"/>
      <c r="H147" s="9">
        <f>SUM(H148)</f>
        <v>0</v>
      </c>
      <c r="I147" s="9">
        <f t="shared" si="2"/>
        <v>720000</v>
      </c>
    </row>
    <row r="148" spans="1:9" ht="21.75" customHeight="1">
      <c r="A148" s="3"/>
      <c r="B148" s="3"/>
      <c r="C148" s="20" t="s">
        <v>8</v>
      </c>
      <c r="D148" s="21"/>
      <c r="E148" s="32">
        <f>SUM(E149)</f>
        <v>720000</v>
      </c>
      <c r="F148" s="32"/>
      <c r="G148" s="32"/>
      <c r="H148" s="9">
        <f>SUM(H149)</f>
        <v>0</v>
      </c>
      <c r="I148" s="9">
        <f t="shared" si="2"/>
        <v>720000</v>
      </c>
    </row>
    <row r="149" spans="1:9" ht="38.25" customHeight="1">
      <c r="A149" s="3"/>
      <c r="B149" s="3"/>
      <c r="C149" s="24" t="s">
        <v>109</v>
      </c>
      <c r="D149" s="25"/>
      <c r="E149" s="34">
        <v>720000</v>
      </c>
      <c r="F149" s="34"/>
      <c r="G149" s="34"/>
      <c r="H149" s="14">
        <v>0</v>
      </c>
      <c r="I149" s="15">
        <f t="shared" si="2"/>
        <v>720000</v>
      </c>
    </row>
    <row r="150" spans="1:9" ht="30.75" customHeight="1">
      <c r="A150" s="28" t="s">
        <v>110</v>
      </c>
      <c r="B150" s="29"/>
      <c r="C150" s="29"/>
      <c r="D150" s="30"/>
      <c r="E150" s="35">
        <f>SUM(E8+E71+E76+E80+E92+E96+E117+E121+E127+E131+E135+E139+E146+E4+E88)</f>
        <v>54892644</v>
      </c>
      <c r="F150" s="35"/>
      <c r="G150" s="35"/>
      <c r="H150" s="18">
        <f>SUM(H8+H71+H76+H80+H92+H96+H117+H121+H127+H131+H135+H139+H146+H4+H88)</f>
        <v>3149275</v>
      </c>
      <c r="I150" s="18">
        <f>SUM(I8+I71+I76+I80+I92+I96+I117+I121+I127+I131+I135+I139+I146+I4+I88)</f>
        <v>58041919</v>
      </c>
    </row>
    <row r="151" ht="12.75" customHeight="1"/>
    <row r="152" spans="1:9" ht="21.75" customHeight="1">
      <c r="A152" s="27">
        <v>8</v>
      </c>
      <c r="B152" s="27"/>
      <c r="C152" s="27"/>
      <c r="D152" s="27"/>
      <c r="E152" s="27"/>
      <c r="F152" s="27"/>
      <c r="G152" s="27"/>
      <c r="H152" s="27"/>
      <c r="I152" s="27"/>
    </row>
  </sheetData>
  <sheetProtection/>
  <mergeCells count="299">
    <mergeCell ref="K48:Q48"/>
    <mergeCell ref="C60:D60"/>
    <mergeCell ref="E60:G60"/>
    <mergeCell ref="C59:D59"/>
    <mergeCell ref="E59:G59"/>
    <mergeCell ref="A115:A116"/>
    <mergeCell ref="B115:B116"/>
    <mergeCell ref="C116:D116"/>
    <mergeCell ref="E116:G116"/>
    <mergeCell ref="C91:D91"/>
    <mergeCell ref="E91:G91"/>
    <mergeCell ref="A2:G2"/>
    <mergeCell ref="C3:D3"/>
    <mergeCell ref="E3:G3"/>
    <mergeCell ref="C8:D8"/>
    <mergeCell ref="E8:G8"/>
    <mergeCell ref="C7:D7"/>
    <mergeCell ref="C9:D9"/>
    <mergeCell ref="E9:G9"/>
    <mergeCell ref="E7:G7"/>
    <mergeCell ref="B1:H1"/>
    <mergeCell ref="C4:D4"/>
    <mergeCell ref="E4:G4"/>
    <mergeCell ref="C5:D5"/>
    <mergeCell ref="E5:G5"/>
    <mergeCell ref="C6:D6"/>
    <mergeCell ref="E6:G6"/>
    <mergeCell ref="C10:D10"/>
    <mergeCell ref="E10:G10"/>
    <mergeCell ref="C11:D11"/>
    <mergeCell ref="E11:G11"/>
    <mergeCell ref="C12:D12"/>
    <mergeCell ref="E12:G12"/>
    <mergeCell ref="C14:D14"/>
    <mergeCell ref="E14:G14"/>
    <mergeCell ref="C16:D16"/>
    <mergeCell ref="E16:G16"/>
    <mergeCell ref="C13:D13"/>
    <mergeCell ref="E13:G13"/>
    <mergeCell ref="C15:D15"/>
    <mergeCell ref="E15:G15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  <mergeCell ref="C34:D34"/>
    <mergeCell ref="E34:G34"/>
    <mergeCell ref="C35:D35"/>
    <mergeCell ref="E35:G35"/>
    <mergeCell ref="C37:D37"/>
    <mergeCell ref="E37:G37"/>
    <mergeCell ref="A36:I36"/>
    <mergeCell ref="C88:D88"/>
    <mergeCell ref="E88:G88"/>
    <mergeCell ref="C38:D38"/>
    <mergeCell ref="E38:G38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45:D45"/>
    <mergeCell ref="E45:G45"/>
    <mergeCell ref="C46:D46"/>
    <mergeCell ref="E46:G46"/>
    <mergeCell ref="C53:D53"/>
    <mergeCell ref="E53:G53"/>
    <mergeCell ref="C47:D47"/>
    <mergeCell ref="E47:G47"/>
    <mergeCell ref="C48:D48"/>
    <mergeCell ref="E48:G48"/>
    <mergeCell ref="C49:D49"/>
    <mergeCell ref="E49:G49"/>
    <mergeCell ref="C51:D51"/>
    <mergeCell ref="E51:G51"/>
    <mergeCell ref="C56:D56"/>
    <mergeCell ref="E56:G56"/>
    <mergeCell ref="C58:D58"/>
    <mergeCell ref="E58:G58"/>
    <mergeCell ref="C54:D54"/>
    <mergeCell ref="E54:G54"/>
    <mergeCell ref="C55:D55"/>
    <mergeCell ref="E55:G55"/>
    <mergeCell ref="C64:D64"/>
    <mergeCell ref="E64:G64"/>
    <mergeCell ref="C65:D65"/>
    <mergeCell ref="E65:G65"/>
    <mergeCell ref="C61:D61"/>
    <mergeCell ref="E61:G61"/>
    <mergeCell ref="C62:D62"/>
    <mergeCell ref="E62:G62"/>
    <mergeCell ref="C63:D63"/>
    <mergeCell ref="E63:G63"/>
    <mergeCell ref="C71:D71"/>
    <mergeCell ref="E71:G71"/>
    <mergeCell ref="C72:D72"/>
    <mergeCell ref="E72:G72"/>
    <mergeCell ref="C73:D73"/>
    <mergeCell ref="E73:G73"/>
    <mergeCell ref="C74:D74"/>
    <mergeCell ref="E74:G74"/>
    <mergeCell ref="C76:D76"/>
    <mergeCell ref="E76:G76"/>
    <mergeCell ref="C75:D75"/>
    <mergeCell ref="E75:G75"/>
    <mergeCell ref="C77:D77"/>
    <mergeCell ref="E77:G77"/>
    <mergeCell ref="C78:D78"/>
    <mergeCell ref="E78:G78"/>
    <mergeCell ref="C79:D79"/>
    <mergeCell ref="E79:G79"/>
    <mergeCell ref="C80:D80"/>
    <mergeCell ref="E80:G80"/>
    <mergeCell ref="C81:D81"/>
    <mergeCell ref="E81:G81"/>
    <mergeCell ref="C82:D82"/>
    <mergeCell ref="E82:G82"/>
    <mergeCell ref="C83:D83"/>
    <mergeCell ref="E83:G83"/>
    <mergeCell ref="C84:D84"/>
    <mergeCell ref="E84:G84"/>
    <mergeCell ref="C85:D85"/>
    <mergeCell ref="E85:G85"/>
    <mergeCell ref="C86:D86"/>
    <mergeCell ref="E86:G86"/>
    <mergeCell ref="C87:D87"/>
    <mergeCell ref="E87:G87"/>
    <mergeCell ref="C92:D92"/>
    <mergeCell ref="E92:G92"/>
    <mergeCell ref="C89:D89"/>
    <mergeCell ref="E89:G89"/>
    <mergeCell ref="C90:D90"/>
    <mergeCell ref="E90:G90"/>
    <mergeCell ref="C93:D93"/>
    <mergeCell ref="E93:G93"/>
    <mergeCell ref="C94:D94"/>
    <mergeCell ref="E94:G94"/>
    <mergeCell ref="C95:D95"/>
    <mergeCell ref="E95:G95"/>
    <mergeCell ref="C102:D102"/>
    <mergeCell ref="E102:G102"/>
    <mergeCell ref="C96:D96"/>
    <mergeCell ref="E96:G96"/>
    <mergeCell ref="C97:D97"/>
    <mergeCell ref="E97:G97"/>
    <mergeCell ref="C98:D98"/>
    <mergeCell ref="E98:G98"/>
    <mergeCell ref="C110:D110"/>
    <mergeCell ref="E110:G110"/>
    <mergeCell ref="C99:D99"/>
    <mergeCell ref="E99:G99"/>
    <mergeCell ref="C100:D100"/>
    <mergeCell ref="E100:G100"/>
    <mergeCell ref="C107:D107"/>
    <mergeCell ref="E107:G107"/>
    <mergeCell ref="C101:D101"/>
    <mergeCell ref="E101:G101"/>
    <mergeCell ref="C113:D113"/>
    <mergeCell ref="E113:G113"/>
    <mergeCell ref="C114:D114"/>
    <mergeCell ref="E114:G114"/>
    <mergeCell ref="C108:D108"/>
    <mergeCell ref="E108:G108"/>
    <mergeCell ref="C109:D109"/>
    <mergeCell ref="E109:G109"/>
    <mergeCell ref="C111:D111"/>
    <mergeCell ref="E111:G111"/>
    <mergeCell ref="C115:D115"/>
    <mergeCell ref="E115:G115"/>
    <mergeCell ref="C117:D117"/>
    <mergeCell ref="E117:G117"/>
    <mergeCell ref="C118:D118"/>
    <mergeCell ref="E118:G118"/>
    <mergeCell ref="C119:D119"/>
    <mergeCell ref="E119:G119"/>
    <mergeCell ref="C120:D120"/>
    <mergeCell ref="E120:G120"/>
    <mergeCell ref="C121:D121"/>
    <mergeCell ref="E121:G121"/>
    <mergeCell ref="C122:D122"/>
    <mergeCell ref="E122:G122"/>
    <mergeCell ref="C123:D123"/>
    <mergeCell ref="E123:G123"/>
    <mergeCell ref="C124:D124"/>
    <mergeCell ref="E124:G124"/>
    <mergeCell ref="E129:G129"/>
    <mergeCell ref="C130:D130"/>
    <mergeCell ref="E130:G130"/>
    <mergeCell ref="C125:D125"/>
    <mergeCell ref="E125:G125"/>
    <mergeCell ref="C126:D126"/>
    <mergeCell ref="E126:G126"/>
    <mergeCell ref="C127:D127"/>
    <mergeCell ref="E127:G127"/>
    <mergeCell ref="C129:D129"/>
    <mergeCell ref="A70:I70"/>
    <mergeCell ref="E139:G139"/>
    <mergeCell ref="E134:G134"/>
    <mergeCell ref="E135:G135"/>
    <mergeCell ref="E136:G136"/>
    <mergeCell ref="C131:D131"/>
    <mergeCell ref="E131:G131"/>
    <mergeCell ref="C132:D132"/>
    <mergeCell ref="E132:G132"/>
    <mergeCell ref="C133:D133"/>
    <mergeCell ref="E149:G149"/>
    <mergeCell ref="E150:G150"/>
    <mergeCell ref="E146:G146"/>
    <mergeCell ref="C135:D135"/>
    <mergeCell ref="C134:D134"/>
    <mergeCell ref="E147:G147"/>
    <mergeCell ref="E148:G148"/>
    <mergeCell ref="E140:G140"/>
    <mergeCell ref="E141:G141"/>
    <mergeCell ref="E142:G142"/>
    <mergeCell ref="E145:G145"/>
    <mergeCell ref="E106:G106"/>
    <mergeCell ref="E137:G137"/>
    <mergeCell ref="E138:G138"/>
    <mergeCell ref="C140:D140"/>
    <mergeCell ref="C139:D139"/>
    <mergeCell ref="C138:D138"/>
    <mergeCell ref="C137:D137"/>
    <mergeCell ref="C136:D136"/>
    <mergeCell ref="E143:G143"/>
    <mergeCell ref="E144:G144"/>
    <mergeCell ref="C103:D103"/>
    <mergeCell ref="E103:G103"/>
    <mergeCell ref="C104:D104"/>
    <mergeCell ref="E104:G104"/>
    <mergeCell ref="E105:G105"/>
    <mergeCell ref="E133:G133"/>
    <mergeCell ref="C128:D128"/>
    <mergeCell ref="C106:D106"/>
    <mergeCell ref="E128:G128"/>
    <mergeCell ref="C50:D50"/>
    <mergeCell ref="E50:G50"/>
    <mergeCell ref="C52:D52"/>
    <mergeCell ref="E52:G52"/>
    <mergeCell ref="C69:D69"/>
    <mergeCell ref="E69:G69"/>
    <mergeCell ref="C57:D57"/>
    <mergeCell ref="E57:G57"/>
    <mergeCell ref="C66:D66"/>
    <mergeCell ref="E66:G66"/>
    <mergeCell ref="A112:I112"/>
    <mergeCell ref="A152:I152"/>
    <mergeCell ref="A150:D150"/>
    <mergeCell ref="C67:D67"/>
    <mergeCell ref="E67:G67"/>
    <mergeCell ref="C68:D68"/>
    <mergeCell ref="E68:G68"/>
    <mergeCell ref="C143:D143"/>
    <mergeCell ref="C105:D105"/>
    <mergeCell ref="C149:D149"/>
    <mergeCell ref="C148:D148"/>
    <mergeCell ref="C147:D147"/>
    <mergeCell ref="C146:D146"/>
    <mergeCell ref="C145:D145"/>
    <mergeCell ref="C142:D142"/>
    <mergeCell ref="C141:D141"/>
    <mergeCell ref="C144:D1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  <headerFooter>
    <oddHeader>&amp;Rtabela Nr 3 do Uchwały Rady Powiatu Wołomińskiego Nr XLIX-572/2018 z dnia 18 czerwca 2018 r.</oddHeader>
  </headerFooter>
  <rowBreaks count="3" manualBreakCount="3">
    <brk id="36" max="8" man="1"/>
    <brk id="70" max="8" man="1"/>
    <brk id="1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2018-06-19T08:37:09Z</cp:lastPrinted>
  <dcterms:modified xsi:type="dcterms:W3CDTF">2018-06-25T12:47:50Z</dcterms:modified>
  <cp:category/>
  <cp:version/>
  <cp:contentType/>
  <cp:contentStatus/>
</cp:coreProperties>
</file>