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'doc1'!$A$1:$K$56</definedName>
  </definedNames>
  <calcPr fullCalcOnLoad="1"/>
</workbook>
</file>

<file path=xl/sharedStrings.xml><?xml version="1.0" encoding="utf-8"?>
<sst xmlns="http://schemas.openxmlformats.org/spreadsheetml/2006/main" count="73" uniqueCount="62">
  <si>
    <t>Dział</t>
  </si>
  <si>
    <t>Rozdział</t>
  </si>
  <si>
    <t>Przed zmianą</t>
  </si>
  <si>
    <t>Po zmianie</t>
  </si>
  <si>
    <t xml:space="preserve">Zmniejszenie </t>
  </si>
  <si>
    <t>Zwiększenie</t>
  </si>
  <si>
    <t>Wydatki majątkowe, w tym:</t>
  </si>
  <si>
    <t xml:space="preserve">             Wydatki budżetu powiatu w 2016 roku - zmiany </t>
  </si>
  <si>
    <t>Tytuł wydatków</t>
  </si>
  <si>
    <t>Wydatki bieżące, w tym:</t>
  </si>
  <si>
    <t>801</t>
  </si>
  <si>
    <t>Oświata i wychowanie</t>
  </si>
  <si>
    <t>80102</t>
  </si>
  <si>
    <t>80130</t>
  </si>
  <si>
    <t>Szkoły zawodowe</t>
  </si>
  <si>
    <t>600</t>
  </si>
  <si>
    <t>Transport i łączność</t>
  </si>
  <si>
    <t>60014</t>
  </si>
  <si>
    <t>Drogi publiczne powiatowe</t>
  </si>
  <si>
    <t>Szkoły podstawowe specjalne</t>
  </si>
  <si>
    <t>80120</t>
  </si>
  <si>
    <t>Licea ogólnokształcące</t>
  </si>
  <si>
    <t>Inwestycje i zakupy inwestycyjne:</t>
  </si>
  <si>
    <t>wydatki  bieżące  , w tym</t>
  </si>
  <si>
    <t>wydatki  na remont  dróg powiatowych</t>
  </si>
  <si>
    <t>Przebudowa  ul. Krechowieckiej w Kobyłce , gm Kobyłka</t>
  </si>
  <si>
    <t>projekt i budowa ronda na skrzyżowaniu ulic Warszawskiej i Kościuszki, gm Tłuszcz</t>
  </si>
  <si>
    <t>Modernizacja skrzyżowania w ul Wileńskiej i Ogrodowej w Wołominie</t>
  </si>
  <si>
    <t>Projekt chodnika wraz z przebudową drogi powiatowej 4309 W w msc. Nowy Janków, gm. Radzymin</t>
  </si>
  <si>
    <t>Przebudowa przepustu drogowego w msc Myszadła , gm Jadów</t>
  </si>
  <si>
    <t>Zakupy inwestycyjne - zakup maszyny do rozkładania kruszyw  i  zagęszczarki</t>
  </si>
  <si>
    <t xml:space="preserve">Dotacje  majątkowe </t>
  </si>
  <si>
    <t xml:space="preserve"> </t>
  </si>
  <si>
    <t>Dotacja na przekazanie  zadania Gminie Dąbrówka pn Modernizacja chodnika w ul. Tadeusza Kościuszki w Dąbrówce</t>
  </si>
  <si>
    <t>Wydatki majatkowe, w tym:</t>
  </si>
  <si>
    <t>757</t>
  </si>
  <si>
    <t>Obsługa długu publicznego</t>
  </si>
  <si>
    <t>75704</t>
  </si>
  <si>
    <t>Rozliczenia z tytułu  poręczeń i gwarancji  udzielonych przez Skarb Państwa lub jednostkę samorządu terytorialnego</t>
  </si>
  <si>
    <t xml:space="preserve">wydatki  bieżące ,w tym </t>
  </si>
  <si>
    <t>wypłaty z tytułu krajowych poręczeń i gwarancji</t>
  </si>
  <si>
    <t>Budowa parkingu przy ZSS  Ostrówek</t>
  </si>
  <si>
    <t>Rozbudowa budynku  LO Radzymin wraz  z salą  gimnastyczną</t>
  </si>
  <si>
    <t>Pozostałe wydatki  statutowe jednostek</t>
  </si>
  <si>
    <t>wydatki  na remonty  szkół</t>
  </si>
  <si>
    <t>Budowa szkoły ponagimnazjalnej  w  Markach</t>
  </si>
  <si>
    <t>851</t>
  </si>
  <si>
    <t>Ochrona zdrowia</t>
  </si>
  <si>
    <t>85111</t>
  </si>
  <si>
    <t>Szpitale ogólne</t>
  </si>
  <si>
    <t>Wydatki majątkowe , w tym</t>
  </si>
  <si>
    <t>Dotacja celowa - Modernizacja oddziałów szpitalnych , rozbudowa obiektu SZPZOZ, budowa lądowiska , gm Wołomin</t>
  </si>
  <si>
    <t>852</t>
  </si>
  <si>
    <t>85295</t>
  </si>
  <si>
    <t>Pomoc Społeczna</t>
  </si>
  <si>
    <t>Pozostała działalność</t>
  </si>
  <si>
    <t>Dotacje na zadania bieżące</t>
  </si>
  <si>
    <t>Pomoc finansowa dla Gminy Dąbrówka w formie dotacji celowej na dofinansowanie zadań polityki prorodzinnej w ramach programu TAKrodzina.pl</t>
  </si>
  <si>
    <t>Pomoc finansowa dla Gminy Ząbki w formie dotacji celowej na dofinansowanie zadań polityki prorodzinnej w ramach programu TAKrodzina.pl</t>
  </si>
  <si>
    <t>Pomoc finansowa dla Gmin w formie dotacji celowej na dofinansowanie zadań polityki prorodzinnej w ramach programu TAKrodzina.pl</t>
  </si>
  <si>
    <t>Razem:</t>
  </si>
  <si>
    <t>Rozbudowa drogi powiatowej nr 4334W ulicy Wołomińskiej na odcinku od drogi wojewódzkiej nr 634 do projektowanego skrzyżowania z ulicami Kolejową i Warszawską w Ostrówku wraz z tym  skrzyżowaniem i fragmentami ulic Kolejowej i Warszawskiej w msc. Lipka ,gm.Klembów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</si>
</sst>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24"/>
      <color indexed="8"/>
      <name val="Arial"/>
      <family val="2"/>
    </font>
    <font>
      <b/>
      <sz val="28"/>
      <color indexed="8"/>
      <name val="Arial"/>
      <family val="2"/>
    </font>
    <font>
      <b/>
      <sz val="48"/>
      <color indexed="8"/>
      <name val="Arial"/>
      <family val="2"/>
    </font>
    <font>
      <sz val="28"/>
      <color indexed="8"/>
      <name val="Arial"/>
      <family val="2"/>
    </font>
    <font>
      <sz val="3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10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15" xfId="0" applyNumberFormat="1" applyFont="1" applyFill="1" applyBorder="1" applyAlignment="1" applyProtection="1">
      <alignment vertical="center" wrapText="1"/>
      <protection locked="0"/>
    </xf>
    <xf numFmtId="49" fontId="5" fillId="37" borderId="16" xfId="0" applyNumberFormat="1" applyFont="1" applyFill="1" applyBorder="1" applyAlignment="1" applyProtection="1">
      <alignment vertical="center" wrapText="1"/>
      <protection locked="0"/>
    </xf>
    <xf numFmtId="49" fontId="5" fillId="37" borderId="12" xfId="0" applyNumberFormat="1" applyFont="1" applyFill="1" applyBorder="1" applyAlignment="1" applyProtection="1">
      <alignment vertical="center" wrapText="1"/>
      <protection locked="0"/>
    </xf>
    <xf numFmtId="49" fontId="5" fillId="37" borderId="13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7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8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37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37" borderId="18" xfId="0" applyNumberFormat="1" applyFont="1" applyFill="1" applyBorder="1" applyAlignment="1" applyProtection="1">
      <alignment horizontal="left" vertical="center" wrapText="1"/>
      <protection locked="0"/>
    </xf>
    <xf numFmtId="4" fontId="7" fillId="37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9" borderId="0" xfId="0" applyNumberFormat="1" applyFont="1" applyFill="1" applyBorder="1" applyAlignment="1" applyProtection="1">
      <alignment horizontal="left"/>
      <protection locked="0"/>
    </xf>
    <xf numFmtId="49" fontId="7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4" xfId="0" applyNumberFormat="1" applyFont="1" applyFill="1" applyBorder="1" applyAlignment="1" applyProtection="1">
      <alignment vertical="top" wrapText="1"/>
      <protection locked="0"/>
    </xf>
    <xf numFmtId="49" fontId="7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vertical="center"/>
      <protection locked="0"/>
    </xf>
    <xf numFmtId="0" fontId="5" fillId="0" borderId="22" xfId="0" applyNumberFormat="1" applyFont="1" applyFill="1" applyBorder="1" applyAlignment="1" applyProtection="1">
      <alignment vertical="center"/>
      <protection locked="0"/>
    </xf>
    <xf numFmtId="4" fontId="5" fillId="0" borderId="18" xfId="0" applyNumberFormat="1" applyFont="1" applyFill="1" applyBorder="1" applyAlignment="1" applyProtection="1">
      <alignment vertical="center"/>
      <protection locked="0"/>
    </xf>
    <xf numFmtId="49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9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Alignment="1" applyProtection="1">
      <alignment horizontal="left" vertical="top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7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0" xfId="0" applyNumberFormat="1" applyFont="1" applyFill="1" applyBorder="1" applyAlignment="1" applyProtection="1">
      <alignment vertical="center" wrapText="1"/>
      <protection locked="0"/>
    </xf>
    <xf numFmtId="4" fontId="5" fillId="37" borderId="10" xfId="0" applyNumberFormat="1" applyFont="1" applyFill="1" applyBorder="1" applyAlignment="1" applyProtection="1">
      <alignment vertical="center" wrapText="1"/>
      <protection locked="0"/>
    </xf>
    <xf numFmtId="4" fontId="5" fillId="0" borderId="25" xfId="0" applyNumberFormat="1" applyFont="1" applyFill="1" applyBorder="1" applyAlignment="1" applyProtection="1">
      <alignment vertical="center"/>
      <protection locked="0"/>
    </xf>
    <xf numFmtId="4" fontId="5" fillId="0" borderId="22" xfId="0" applyNumberFormat="1" applyFont="1" applyFill="1" applyBorder="1" applyAlignment="1" applyProtection="1">
      <alignment vertical="center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tabSelected="1" view="pageBreakPreview" zoomScale="40" zoomScaleNormal="51" zoomScaleSheetLayoutView="40" workbookViewId="0" topLeftCell="A7">
      <selection activeCell="H9" sqref="H9"/>
    </sheetView>
  </sheetViews>
  <sheetFormatPr defaultColWidth="9.33203125" defaultRowHeight="12.75"/>
  <cols>
    <col min="1" max="1" width="23.66015625" style="0" customWidth="1"/>
    <col min="2" max="2" width="40.66015625" style="0" customWidth="1"/>
    <col min="3" max="3" width="9.83203125" style="0" customWidth="1"/>
    <col min="4" max="4" width="43.33203125" style="0" customWidth="1"/>
    <col min="5" max="5" width="255.66015625" style="0" customWidth="1"/>
    <col min="6" max="6" width="60.66015625" style="0" customWidth="1"/>
    <col min="7" max="7" width="65.16015625" style="0" customWidth="1"/>
    <col min="8" max="8" width="55.16015625" style="0" customWidth="1"/>
    <col min="9" max="9" width="44.5" style="0" customWidth="1"/>
    <col min="10" max="10" width="27.16015625" style="0" customWidth="1"/>
  </cols>
  <sheetData>
    <row r="1" spans="1:10" ht="57.75" customHeight="1">
      <c r="A1" s="84" t="s">
        <v>7</v>
      </c>
      <c r="B1" s="84"/>
      <c r="C1" s="84"/>
      <c r="D1" s="84"/>
      <c r="E1" s="84"/>
      <c r="F1" s="84"/>
      <c r="G1" s="84"/>
      <c r="H1" s="84"/>
      <c r="I1" s="84"/>
      <c r="J1" s="84"/>
    </row>
    <row r="2" spans="2:10" ht="53.25" customHeight="1">
      <c r="B2" s="85"/>
      <c r="C2" s="86"/>
      <c r="D2" s="86"/>
      <c r="E2" s="86"/>
      <c r="F2" s="86"/>
      <c r="G2" s="1"/>
      <c r="H2" s="87"/>
      <c r="I2" s="87"/>
      <c r="J2" s="87"/>
    </row>
    <row r="3" spans="1:10" ht="76.5" customHeight="1">
      <c r="A3" s="2"/>
      <c r="B3" s="3" t="s">
        <v>0</v>
      </c>
      <c r="C3" s="88" t="s">
        <v>1</v>
      </c>
      <c r="D3" s="88"/>
      <c r="E3" s="3" t="s">
        <v>8</v>
      </c>
      <c r="F3" s="3" t="s">
        <v>2</v>
      </c>
      <c r="G3" s="3" t="s">
        <v>4</v>
      </c>
      <c r="H3" s="3" t="s">
        <v>5</v>
      </c>
      <c r="I3" s="88" t="s">
        <v>3</v>
      </c>
      <c r="J3" s="88"/>
    </row>
    <row r="4" spans="1:10" ht="72.75" customHeight="1">
      <c r="A4" s="2"/>
      <c r="B4" s="4" t="s">
        <v>15</v>
      </c>
      <c r="C4" s="73"/>
      <c r="D4" s="73"/>
      <c r="E4" s="5" t="s">
        <v>16</v>
      </c>
      <c r="F4" s="6">
        <v>35295981</v>
      </c>
      <c r="G4" s="7">
        <f>SUM(G5)</f>
        <v>15418</v>
      </c>
      <c r="H4" s="7">
        <f>SUM(H5)</f>
        <v>2239049</v>
      </c>
      <c r="I4" s="89">
        <f>SUM(F4-G4+H4)</f>
        <v>37519612</v>
      </c>
      <c r="J4" s="89"/>
    </row>
    <row r="5" spans="1:10" ht="72.75" customHeight="1">
      <c r="A5" s="2"/>
      <c r="B5" s="8"/>
      <c r="C5" s="82" t="s">
        <v>17</v>
      </c>
      <c r="D5" s="82"/>
      <c r="E5" s="9" t="s">
        <v>18</v>
      </c>
      <c r="F5" s="10">
        <v>29580761</v>
      </c>
      <c r="G5" s="10">
        <f>SUM(G8)</f>
        <v>15418</v>
      </c>
      <c r="H5" s="10">
        <f>SUM(H6+H8)</f>
        <v>2239049</v>
      </c>
      <c r="I5" s="76">
        <f>SUM(F5-G5+H5)</f>
        <v>31804392</v>
      </c>
      <c r="J5" s="76"/>
    </row>
    <row r="6" spans="1:10" ht="72.75" customHeight="1">
      <c r="A6" s="2"/>
      <c r="B6" s="8"/>
      <c r="C6" s="91"/>
      <c r="D6" s="92"/>
      <c r="E6" s="11" t="s">
        <v>23</v>
      </c>
      <c r="F6" s="44">
        <v>17120964</v>
      </c>
      <c r="G6" s="44"/>
      <c r="H6" s="44">
        <f>SUM(H7)</f>
        <v>300000</v>
      </c>
      <c r="I6" s="76">
        <f>SUM(F6-G6+H6)</f>
        <v>17420964</v>
      </c>
      <c r="J6" s="76"/>
    </row>
    <row r="7" spans="1:10" ht="72.75" customHeight="1">
      <c r="A7" s="2"/>
      <c r="B7" s="8"/>
      <c r="C7" s="93"/>
      <c r="D7" s="94"/>
      <c r="E7" s="11" t="s">
        <v>24</v>
      </c>
      <c r="F7" s="44">
        <v>2500194</v>
      </c>
      <c r="G7" s="44"/>
      <c r="H7" s="44">
        <v>300000</v>
      </c>
      <c r="I7" s="78">
        <f>SUM(F7-G7+H7)</f>
        <v>2800194</v>
      </c>
      <c r="J7" s="78"/>
    </row>
    <row r="8" spans="1:10" ht="72.75" customHeight="1">
      <c r="A8" s="2"/>
      <c r="B8" s="8"/>
      <c r="C8" s="93"/>
      <c r="D8" s="94"/>
      <c r="E8" s="11" t="s">
        <v>6</v>
      </c>
      <c r="F8" s="37">
        <v>18175017</v>
      </c>
      <c r="G8" s="37">
        <f>SUM(G9)</f>
        <v>15418</v>
      </c>
      <c r="H8" s="37">
        <f>SUM(H9+H17)</f>
        <v>1939049</v>
      </c>
      <c r="I8" s="78">
        <f aca="true" t="shared" si="0" ref="I8:I20">SUM(F8-G8+H8)</f>
        <v>20098648</v>
      </c>
      <c r="J8" s="78"/>
    </row>
    <row r="9" spans="1:10" ht="59.25" customHeight="1">
      <c r="A9" s="2"/>
      <c r="B9" s="8"/>
      <c r="C9" s="93"/>
      <c r="D9" s="94"/>
      <c r="E9" s="11" t="s">
        <v>22</v>
      </c>
      <c r="F9" s="37">
        <v>18175017</v>
      </c>
      <c r="G9" s="37">
        <f>SUM(G10:G18)</f>
        <v>15418</v>
      </c>
      <c r="H9" s="37">
        <f>SUM(H10:H16)</f>
        <v>1909049</v>
      </c>
      <c r="I9" s="78">
        <f t="shared" si="0"/>
        <v>20068648</v>
      </c>
      <c r="J9" s="78"/>
    </row>
    <row r="10" spans="1:10" ht="153" customHeight="1">
      <c r="A10" s="2"/>
      <c r="B10" s="8"/>
      <c r="C10" s="19"/>
      <c r="D10" s="20"/>
      <c r="E10" s="15" t="s">
        <v>61</v>
      </c>
      <c r="F10" s="38">
        <v>1753000</v>
      </c>
      <c r="G10" s="38"/>
      <c r="H10" s="38">
        <v>178181</v>
      </c>
      <c r="I10" s="77">
        <f t="shared" si="0"/>
        <v>1931181</v>
      </c>
      <c r="J10" s="77"/>
    </row>
    <row r="11" spans="1:10" ht="55.5" customHeight="1">
      <c r="A11" s="2"/>
      <c r="B11" s="8"/>
      <c r="C11" s="19"/>
      <c r="D11" s="20"/>
      <c r="E11" s="17" t="s">
        <v>25</v>
      </c>
      <c r="F11" s="38">
        <v>960681</v>
      </c>
      <c r="G11" s="38"/>
      <c r="H11" s="38">
        <v>50000</v>
      </c>
      <c r="I11" s="79">
        <f t="shared" si="0"/>
        <v>1010681</v>
      </c>
      <c r="J11" s="80"/>
    </row>
    <row r="12" spans="1:10" ht="57.75" customHeight="1">
      <c r="A12" s="2"/>
      <c r="B12" s="8"/>
      <c r="C12" s="42"/>
      <c r="D12" s="43"/>
      <c r="E12" s="17" t="s">
        <v>26</v>
      </c>
      <c r="F12" s="41">
        <v>725477</v>
      </c>
      <c r="G12" s="41">
        <v>0</v>
      </c>
      <c r="H12" s="41">
        <v>825000</v>
      </c>
      <c r="I12" s="79">
        <f>SUM(F12-G12+H12)</f>
        <v>1550477</v>
      </c>
      <c r="J12" s="80"/>
    </row>
    <row r="13" spans="1:10" ht="54" customHeight="1">
      <c r="A13" s="2"/>
      <c r="B13" s="8"/>
      <c r="C13" s="42"/>
      <c r="D13" s="43"/>
      <c r="E13" s="17" t="s">
        <v>27</v>
      </c>
      <c r="F13" s="41">
        <v>400000</v>
      </c>
      <c r="G13" s="41"/>
      <c r="H13" s="41">
        <v>520000</v>
      </c>
      <c r="I13" s="79">
        <f>SUM(F13-G13+H13)</f>
        <v>920000</v>
      </c>
      <c r="J13" s="80"/>
    </row>
    <row r="14" spans="1:10" ht="87.75" customHeight="1">
      <c r="A14" s="2"/>
      <c r="B14" s="8"/>
      <c r="C14" s="39"/>
      <c r="D14" s="40"/>
      <c r="E14" s="17" t="s">
        <v>28</v>
      </c>
      <c r="F14" s="38">
        <v>0</v>
      </c>
      <c r="G14" s="38">
        <v>0</v>
      </c>
      <c r="H14" s="38">
        <v>118368</v>
      </c>
      <c r="I14" s="79">
        <f t="shared" si="0"/>
        <v>118368</v>
      </c>
      <c r="J14" s="80"/>
    </row>
    <row r="15" spans="1:10" ht="54" customHeight="1">
      <c r="A15" s="2"/>
      <c r="B15" s="8"/>
      <c r="C15" s="30"/>
      <c r="D15" s="31"/>
      <c r="E15" s="17" t="s">
        <v>29</v>
      </c>
      <c r="F15" s="38">
        <v>198528</v>
      </c>
      <c r="G15" s="38">
        <v>15418</v>
      </c>
      <c r="H15" s="38">
        <v>0</v>
      </c>
      <c r="I15" s="79">
        <f t="shared" si="0"/>
        <v>183110</v>
      </c>
      <c r="J15" s="80"/>
    </row>
    <row r="16" spans="1:10" ht="54" customHeight="1">
      <c r="A16" s="2"/>
      <c r="B16" s="8"/>
      <c r="C16" s="46"/>
      <c r="D16" s="47"/>
      <c r="E16" s="17" t="s">
        <v>30</v>
      </c>
      <c r="F16" s="45"/>
      <c r="G16" s="45"/>
      <c r="H16" s="45">
        <v>217500</v>
      </c>
      <c r="I16" s="79" t="s">
        <v>32</v>
      </c>
      <c r="J16" s="80"/>
    </row>
    <row r="17" spans="1:10" ht="54" customHeight="1">
      <c r="A17" s="2"/>
      <c r="B17" s="8"/>
      <c r="C17" s="46"/>
      <c r="D17" s="47"/>
      <c r="E17" s="11" t="s">
        <v>31</v>
      </c>
      <c r="F17" s="44">
        <v>259325</v>
      </c>
      <c r="G17" s="44"/>
      <c r="H17" s="44">
        <v>30000</v>
      </c>
      <c r="I17" s="100">
        <f>SUM(F17-G17+H17)</f>
        <v>289325</v>
      </c>
      <c r="J17" s="101"/>
    </row>
    <row r="18" spans="1:10" ht="72.75" customHeight="1">
      <c r="A18" s="2"/>
      <c r="B18" s="8"/>
      <c r="C18" s="13"/>
      <c r="D18" s="14"/>
      <c r="E18" s="17" t="s">
        <v>33</v>
      </c>
      <c r="F18" s="38">
        <v>0</v>
      </c>
      <c r="G18" s="38">
        <v>0</v>
      </c>
      <c r="H18" s="38">
        <v>30000</v>
      </c>
      <c r="I18" s="79">
        <f t="shared" si="0"/>
        <v>30000</v>
      </c>
      <c r="J18" s="80"/>
    </row>
    <row r="19" spans="1:10" ht="72.75" customHeight="1">
      <c r="A19" s="2"/>
      <c r="B19" s="51" t="s">
        <v>35</v>
      </c>
      <c r="C19" s="83"/>
      <c r="D19" s="83"/>
      <c r="E19" s="53" t="s">
        <v>36</v>
      </c>
      <c r="F19" s="52">
        <v>2336855</v>
      </c>
      <c r="G19" s="52">
        <f>SUM(G20)</f>
        <v>560000</v>
      </c>
      <c r="H19" s="52"/>
      <c r="I19" s="79">
        <f t="shared" si="0"/>
        <v>1776855</v>
      </c>
      <c r="J19" s="80"/>
    </row>
    <row r="20" spans="1:10" ht="72.75" customHeight="1">
      <c r="A20" s="2"/>
      <c r="B20" s="8"/>
      <c r="C20" s="96" t="s">
        <v>37</v>
      </c>
      <c r="D20" s="97"/>
      <c r="E20" s="49" t="s">
        <v>38</v>
      </c>
      <c r="F20" s="50">
        <v>1156347</v>
      </c>
      <c r="G20" s="50">
        <f>SUM(G21)</f>
        <v>560000</v>
      </c>
      <c r="H20" s="50"/>
      <c r="I20" s="79">
        <f t="shared" si="0"/>
        <v>596347</v>
      </c>
      <c r="J20" s="80"/>
    </row>
    <row r="21" spans="1:10" ht="72.75" customHeight="1">
      <c r="A21" s="2"/>
      <c r="B21" s="8"/>
      <c r="C21" s="46"/>
      <c r="D21" s="47"/>
      <c r="E21" s="17" t="s">
        <v>39</v>
      </c>
      <c r="F21" s="45">
        <v>1156347</v>
      </c>
      <c r="G21" s="45">
        <v>560000</v>
      </c>
      <c r="H21" s="45"/>
      <c r="I21" s="79">
        <f aca="true" t="shared" si="1" ref="I21:I26">SUM(F21-G21+H21)</f>
        <v>596347</v>
      </c>
      <c r="J21" s="80"/>
    </row>
    <row r="22" spans="1:10" ht="72.75" customHeight="1">
      <c r="A22" s="2"/>
      <c r="B22" s="8"/>
      <c r="C22" s="46"/>
      <c r="D22" s="47"/>
      <c r="E22" s="17" t="s">
        <v>40</v>
      </c>
      <c r="F22" s="45">
        <v>1156347</v>
      </c>
      <c r="G22" s="45">
        <v>560000</v>
      </c>
      <c r="H22" s="45"/>
      <c r="I22" s="79">
        <f t="shared" si="1"/>
        <v>596347</v>
      </c>
      <c r="J22" s="80"/>
    </row>
    <row r="23" spans="1:10" ht="72.75" customHeight="1">
      <c r="A23" s="2"/>
      <c r="B23" s="4" t="s">
        <v>10</v>
      </c>
      <c r="C23" s="73"/>
      <c r="D23" s="73"/>
      <c r="E23" s="5" t="s">
        <v>11</v>
      </c>
      <c r="F23" s="6">
        <v>50983926</v>
      </c>
      <c r="G23" s="7">
        <f>SUM(G24+G28+G31)</f>
        <v>1000000</v>
      </c>
      <c r="H23" s="32">
        <f>SUM(H24+H28+H31)</f>
        <v>687442</v>
      </c>
      <c r="I23" s="89">
        <f t="shared" si="1"/>
        <v>50671368</v>
      </c>
      <c r="J23" s="89"/>
    </row>
    <row r="24" spans="1:10" ht="72.75" customHeight="1">
      <c r="A24" s="2"/>
      <c r="B24" s="8"/>
      <c r="C24" s="82" t="s">
        <v>12</v>
      </c>
      <c r="D24" s="82"/>
      <c r="E24" s="9" t="s">
        <v>19</v>
      </c>
      <c r="F24" s="10">
        <v>8033791</v>
      </c>
      <c r="G24" s="10">
        <f>SUM(G25)</f>
        <v>0</v>
      </c>
      <c r="H24" s="10">
        <f>SUM(H25)</f>
        <v>70000</v>
      </c>
      <c r="I24" s="76">
        <f t="shared" si="1"/>
        <v>8103791</v>
      </c>
      <c r="J24" s="76"/>
    </row>
    <row r="25" spans="1:10" ht="72.75" customHeight="1">
      <c r="A25" s="2"/>
      <c r="B25" s="8"/>
      <c r="C25" s="95"/>
      <c r="D25" s="95"/>
      <c r="E25" s="11" t="s">
        <v>34</v>
      </c>
      <c r="F25" s="33">
        <v>2140000</v>
      </c>
      <c r="G25" s="33">
        <f>SUM(G26)</f>
        <v>0</v>
      </c>
      <c r="H25" s="36">
        <f>SUM(H26)</f>
        <v>70000</v>
      </c>
      <c r="I25" s="105">
        <f t="shared" si="1"/>
        <v>2210000</v>
      </c>
      <c r="J25" s="105"/>
    </row>
    <row r="26" spans="1:10" ht="72.75" customHeight="1">
      <c r="A26" s="2"/>
      <c r="B26" s="70"/>
      <c r="C26" s="66"/>
      <c r="D26" s="71"/>
      <c r="E26" s="18" t="s">
        <v>41</v>
      </c>
      <c r="F26" s="45">
        <v>0</v>
      </c>
      <c r="G26" s="45"/>
      <c r="H26" s="45">
        <v>70000</v>
      </c>
      <c r="I26" s="77">
        <f t="shared" si="1"/>
        <v>70000</v>
      </c>
      <c r="J26" s="77"/>
    </row>
    <row r="27" spans="1:10" ht="72.75" customHeight="1">
      <c r="A27" s="2"/>
      <c r="B27" s="3" t="s">
        <v>0</v>
      </c>
      <c r="C27" s="88" t="s">
        <v>1</v>
      </c>
      <c r="D27" s="88"/>
      <c r="E27" s="3" t="s">
        <v>8</v>
      </c>
      <c r="F27" s="3" t="s">
        <v>2</v>
      </c>
      <c r="G27" s="3" t="s">
        <v>4</v>
      </c>
      <c r="H27" s="3" t="s">
        <v>5</v>
      </c>
      <c r="I27" s="88" t="s">
        <v>3</v>
      </c>
      <c r="J27" s="88"/>
    </row>
    <row r="28" spans="1:10" ht="72" customHeight="1">
      <c r="A28" s="2"/>
      <c r="B28" s="8"/>
      <c r="C28" s="82" t="s">
        <v>20</v>
      </c>
      <c r="D28" s="82"/>
      <c r="E28" s="9" t="s">
        <v>21</v>
      </c>
      <c r="F28" s="10">
        <v>13404437</v>
      </c>
      <c r="G28" s="10">
        <f>SUM(G29)</f>
        <v>0</v>
      </c>
      <c r="H28" s="10">
        <f>SUM(H29)</f>
        <v>517442</v>
      </c>
      <c r="I28" s="76">
        <f>SUM(F28-G28+H28)</f>
        <v>13921879</v>
      </c>
      <c r="J28" s="76"/>
    </row>
    <row r="29" spans="1:10" ht="72" customHeight="1">
      <c r="A29" s="2"/>
      <c r="B29" s="8"/>
      <c r="C29" s="95"/>
      <c r="D29" s="95"/>
      <c r="E29" s="55" t="s">
        <v>6</v>
      </c>
      <c r="F29" s="48">
        <v>4205000</v>
      </c>
      <c r="G29" s="48">
        <f>SUM(G30)</f>
        <v>0</v>
      </c>
      <c r="H29" s="48">
        <f>SUM(H30)</f>
        <v>517442</v>
      </c>
      <c r="I29" s="90">
        <f>SUM(F29-G29+H29)</f>
        <v>4722442</v>
      </c>
      <c r="J29" s="90"/>
    </row>
    <row r="30" spans="1:10" ht="72" customHeight="1">
      <c r="A30" s="2"/>
      <c r="B30" s="8"/>
      <c r="C30" s="30"/>
      <c r="D30" s="54"/>
      <c r="E30" s="56" t="s">
        <v>42</v>
      </c>
      <c r="F30" s="57">
        <v>4205000</v>
      </c>
      <c r="G30" s="57">
        <v>0</v>
      </c>
      <c r="H30" s="57">
        <v>517442</v>
      </c>
      <c r="I30" s="81">
        <f>SUM(F30-G30+H30)</f>
        <v>4722442</v>
      </c>
      <c r="J30" s="81"/>
    </row>
    <row r="31" spans="1:10" ht="72" customHeight="1">
      <c r="A31" s="2"/>
      <c r="B31" s="21"/>
      <c r="C31" s="82" t="s">
        <v>13</v>
      </c>
      <c r="D31" s="82"/>
      <c r="E31" s="9" t="s">
        <v>14</v>
      </c>
      <c r="F31" s="10">
        <v>20412207</v>
      </c>
      <c r="G31" s="10">
        <f>SUM(G32+G35)</f>
        <v>1000000</v>
      </c>
      <c r="H31" s="10">
        <f>SUM(H32+H35)</f>
        <v>100000</v>
      </c>
      <c r="I31" s="76">
        <f aca="true" t="shared" si="2" ref="I31:I36">SUM(F31-G31+H31)</f>
        <v>19512207</v>
      </c>
      <c r="J31" s="76"/>
    </row>
    <row r="32" spans="1:10" ht="72" customHeight="1">
      <c r="A32" s="2"/>
      <c r="B32" s="16"/>
      <c r="C32" s="95"/>
      <c r="D32" s="95"/>
      <c r="E32" s="11" t="s">
        <v>9</v>
      </c>
      <c r="F32" s="33">
        <v>15426010</v>
      </c>
      <c r="G32" s="33">
        <f>SUM(G33:G33)</f>
        <v>0</v>
      </c>
      <c r="H32" s="33">
        <f>SUM(H33:H33)</f>
        <v>100000</v>
      </c>
      <c r="I32" s="78">
        <f t="shared" si="2"/>
        <v>15526010</v>
      </c>
      <c r="J32" s="78"/>
    </row>
    <row r="33" spans="1:10" ht="49.5" customHeight="1">
      <c r="A33" s="2"/>
      <c r="B33" s="8"/>
      <c r="C33" s="95"/>
      <c r="D33" s="95"/>
      <c r="E33" s="34" t="s">
        <v>43</v>
      </c>
      <c r="F33" s="33">
        <v>2713658</v>
      </c>
      <c r="G33" s="33">
        <f>SUM(G34:G34)</f>
        <v>0</v>
      </c>
      <c r="H33" s="33">
        <f>SUM(H34:H34)</f>
        <v>100000</v>
      </c>
      <c r="I33" s="78">
        <f t="shared" si="2"/>
        <v>2813658</v>
      </c>
      <c r="J33" s="78"/>
    </row>
    <row r="34" spans="1:10" ht="51" customHeight="1">
      <c r="A34" s="2"/>
      <c r="B34" s="8"/>
      <c r="C34" s="30"/>
      <c r="D34" s="31"/>
      <c r="E34" s="15" t="s">
        <v>44</v>
      </c>
      <c r="F34" s="28">
        <v>444721</v>
      </c>
      <c r="G34" s="28"/>
      <c r="H34" s="28">
        <v>100000</v>
      </c>
      <c r="I34" s="77">
        <f t="shared" si="2"/>
        <v>544721</v>
      </c>
      <c r="J34" s="77"/>
    </row>
    <row r="35" spans="1:10" ht="72" customHeight="1">
      <c r="A35" s="2"/>
      <c r="B35" s="8"/>
      <c r="C35" s="30"/>
      <c r="D35" s="31"/>
      <c r="E35" s="11" t="s">
        <v>6</v>
      </c>
      <c r="F35" s="35">
        <v>1490610</v>
      </c>
      <c r="G35" s="35">
        <f>SUM(G36)</f>
        <v>1000000</v>
      </c>
      <c r="H35" s="35">
        <f>SUM(H36)</f>
        <v>0</v>
      </c>
      <c r="I35" s="78">
        <f t="shared" si="2"/>
        <v>490610</v>
      </c>
      <c r="J35" s="78"/>
    </row>
    <row r="36" spans="1:10" ht="72" customHeight="1">
      <c r="A36" s="2"/>
      <c r="B36" s="8"/>
      <c r="C36" s="30"/>
      <c r="D36" s="31"/>
      <c r="E36" s="11" t="s">
        <v>22</v>
      </c>
      <c r="F36" s="35">
        <v>1490610</v>
      </c>
      <c r="G36" s="35">
        <f>SUM(G37:G37)</f>
        <v>1000000</v>
      </c>
      <c r="H36" s="35">
        <f>SUM(H37:H37)</f>
        <v>0</v>
      </c>
      <c r="I36" s="100">
        <f t="shared" si="2"/>
        <v>490610</v>
      </c>
      <c r="J36" s="101"/>
    </row>
    <row r="37" spans="1:10" ht="78" customHeight="1">
      <c r="A37" s="2"/>
      <c r="B37" s="8"/>
      <c r="C37" s="13"/>
      <c r="D37" s="14"/>
      <c r="E37" s="17" t="s">
        <v>45</v>
      </c>
      <c r="F37" s="12">
        <v>1000000</v>
      </c>
      <c r="G37" s="12">
        <v>1000000</v>
      </c>
      <c r="H37" s="12"/>
      <c r="I37" s="77">
        <f aca="true" t="shared" si="3" ref="I37:I48">SUM(F37-G37+H37)</f>
        <v>0</v>
      </c>
      <c r="J37" s="77"/>
    </row>
    <row r="38" spans="1:10" ht="60.75" customHeight="1">
      <c r="A38" s="2"/>
      <c r="B38" s="4" t="s">
        <v>46</v>
      </c>
      <c r="C38" s="98"/>
      <c r="D38" s="99"/>
      <c r="E38" s="5" t="s">
        <v>47</v>
      </c>
      <c r="F38" s="6">
        <v>2324000</v>
      </c>
      <c r="G38" s="6">
        <f aca="true" t="shared" si="4" ref="G38:H40">SUM(G39)</f>
        <v>0</v>
      </c>
      <c r="H38" s="6">
        <f t="shared" si="4"/>
        <v>600000</v>
      </c>
      <c r="I38" s="74">
        <f t="shared" si="3"/>
        <v>2924000</v>
      </c>
      <c r="J38" s="75"/>
    </row>
    <row r="39" spans="1:10" ht="60.75" customHeight="1">
      <c r="A39" s="2"/>
      <c r="B39" s="16"/>
      <c r="C39" s="82" t="s">
        <v>48</v>
      </c>
      <c r="D39" s="82"/>
      <c r="E39" s="9" t="s">
        <v>49</v>
      </c>
      <c r="F39" s="10">
        <v>2050000</v>
      </c>
      <c r="G39" s="10">
        <f t="shared" si="4"/>
        <v>0</v>
      </c>
      <c r="H39" s="10">
        <f t="shared" si="4"/>
        <v>600000</v>
      </c>
      <c r="I39" s="76">
        <f t="shared" si="3"/>
        <v>2650000</v>
      </c>
      <c r="J39" s="76"/>
    </row>
    <row r="40" spans="1:10" ht="64.5" customHeight="1">
      <c r="A40" s="2"/>
      <c r="B40" s="16"/>
      <c r="C40" s="23"/>
      <c r="D40" s="24"/>
      <c r="E40" s="11" t="s">
        <v>50</v>
      </c>
      <c r="F40" s="33">
        <v>2000000</v>
      </c>
      <c r="G40" s="33">
        <f t="shared" si="4"/>
        <v>0</v>
      </c>
      <c r="H40" s="36">
        <f t="shared" si="4"/>
        <v>600000</v>
      </c>
      <c r="I40" s="100">
        <f t="shared" si="3"/>
        <v>2600000</v>
      </c>
      <c r="J40" s="101"/>
    </row>
    <row r="41" spans="1:10" ht="90.75" customHeight="1">
      <c r="A41" s="2"/>
      <c r="B41" s="16"/>
      <c r="C41" s="25"/>
      <c r="D41" s="26"/>
      <c r="E41" s="18" t="s">
        <v>51</v>
      </c>
      <c r="F41" s="22">
        <v>2000000</v>
      </c>
      <c r="G41" s="22">
        <v>0</v>
      </c>
      <c r="H41" s="22">
        <v>600000</v>
      </c>
      <c r="I41" s="79">
        <f t="shared" si="3"/>
        <v>2600000</v>
      </c>
      <c r="J41" s="80"/>
    </row>
    <row r="42" spans="1:10" ht="64.5" customHeight="1">
      <c r="A42" s="2"/>
      <c r="B42" s="4" t="s">
        <v>52</v>
      </c>
      <c r="C42" s="73"/>
      <c r="D42" s="73"/>
      <c r="E42" s="5" t="s">
        <v>54</v>
      </c>
      <c r="F42" s="6">
        <v>23239677</v>
      </c>
      <c r="G42" s="59">
        <v>30000</v>
      </c>
      <c r="H42" s="59">
        <v>30000</v>
      </c>
      <c r="I42" s="89">
        <f t="shared" si="3"/>
        <v>23239677</v>
      </c>
      <c r="J42" s="89"/>
    </row>
    <row r="43" spans="1:10" ht="74.25" customHeight="1">
      <c r="A43" s="2"/>
      <c r="B43" s="8"/>
      <c r="C43" s="82" t="s">
        <v>53</v>
      </c>
      <c r="D43" s="82"/>
      <c r="E43" s="9" t="s">
        <v>55</v>
      </c>
      <c r="F43" s="10">
        <v>341000</v>
      </c>
      <c r="G43" s="10">
        <v>30000</v>
      </c>
      <c r="H43" s="10">
        <v>30000</v>
      </c>
      <c r="I43" s="76">
        <f t="shared" si="3"/>
        <v>341000</v>
      </c>
      <c r="J43" s="76"/>
    </row>
    <row r="44" spans="1:10" ht="74.25" customHeight="1">
      <c r="A44" s="2"/>
      <c r="B44" s="8"/>
      <c r="C44" s="95"/>
      <c r="D44" s="95"/>
      <c r="E44" s="11" t="s">
        <v>9</v>
      </c>
      <c r="F44" s="58">
        <v>341000</v>
      </c>
      <c r="G44" s="58">
        <v>30000</v>
      </c>
      <c r="H44" s="58">
        <v>30000</v>
      </c>
      <c r="I44" s="105">
        <f t="shared" si="3"/>
        <v>341000</v>
      </c>
      <c r="J44" s="105"/>
    </row>
    <row r="45" spans="1:10" ht="64.5" customHeight="1">
      <c r="A45" s="2"/>
      <c r="B45" s="8"/>
      <c r="C45" s="46"/>
      <c r="D45" s="47"/>
      <c r="E45" s="18" t="s">
        <v>56</v>
      </c>
      <c r="F45" s="60">
        <v>311000</v>
      </c>
      <c r="G45" s="60">
        <v>30000</v>
      </c>
      <c r="H45" s="60">
        <v>30000</v>
      </c>
      <c r="I45" s="77">
        <f t="shared" si="3"/>
        <v>311000</v>
      </c>
      <c r="J45" s="77"/>
    </row>
    <row r="46" spans="1:10" ht="85.5" customHeight="1">
      <c r="A46" s="27"/>
      <c r="B46" s="8"/>
      <c r="C46" s="102"/>
      <c r="D46" s="102"/>
      <c r="E46" s="64" t="s">
        <v>57</v>
      </c>
      <c r="F46" s="60">
        <v>7500</v>
      </c>
      <c r="G46" s="60">
        <v>0</v>
      </c>
      <c r="H46" s="60">
        <v>7000</v>
      </c>
      <c r="I46" s="77">
        <f t="shared" si="3"/>
        <v>14500</v>
      </c>
      <c r="J46" s="77"/>
    </row>
    <row r="47" spans="1:10" ht="69" customHeight="1">
      <c r="A47" s="61"/>
      <c r="B47" s="65"/>
      <c r="C47" s="103"/>
      <c r="D47" s="103"/>
      <c r="E47" s="18" t="s">
        <v>58</v>
      </c>
      <c r="F47" s="60">
        <v>90000</v>
      </c>
      <c r="G47" s="60">
        <v>30000</v>
      </c>
      <c r="H47" s="60">
        <v>0</v>
      </c>
      <c r="I47" s="104">
        <f t="shared" si="3"/>
        <v>60000</v>
      </c>
      <c r="J47" s="104"/>
    </row>
    <row r="48" spans="1:10" ht="105.75" customHeight="1">
      <c r="A48" s="61"/>
      <c r="B48" s="66"/>
      <c r="C48" s="62"/>
      <c r="D48" s="63"/>
      <c r="E48" s="18" t="s">
        <v>59</v>
      </c>
      <c r="F48" s="60">
        <v>0</v>
      </c>
      <c r="G48" s="60">
        <v>0</v>
      </c>
      <c r="H48" s="60">
        <v>23000</v>
      </c>
      <c r="I48" s="77">
        <f t="shared" si="3"/>
        <v>23000</v>
      </c>
      <c r="J48" s="77"/>
    </row>
    <row r="49" spans="1:10" ht="34.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83.25" customHeight="1">
      <c r="A50" s="2"/>
      <c r="B50" s="72"/>
      <c r="C50" s="67"/>
      <c r="D50" s="67"/>
      <c r="E50" s="68" t="s">
        <v>60</v>
      </c>
      <c r="F50" s="69">
        <v>188532061</v>
      </c>
      <c r="G50" s="69">
        <v>1605418</v>
      </c>
      <c r="H50" s="69">
        <v>3556491</v>
      </c>
      <c r="I50" s="106">
        <v>190483134</v>
      </c>
      <c r="J50" s="107"/>
    </row>
    <row r="51" spans="1:10" ht="34.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34.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74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34.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81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81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81.7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34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34.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34.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34.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34.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34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34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34.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34.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34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34.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34.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34.5">
      <c r="A70" s="2"/>
      <c r="B70" s="2"/>
      <c r="C70" s="2"/>
      <c r="D70" s="2"/>
      <c r="E70" s="2"/>
      <c r="F70" s="2"/>
      <c r="G70" s="2"/>
      <c r="H70" s="2"/>
      <c r="I70" s="2"/>
      <c r="J70" s="2"/>
    </row>
    <row r="83" ht="7.5" customHeight="1"/>
    <row r="84" ht="12.75" hidden="1"/>
    <row r="85" spans="2:10" ht="38.25" customHeight="1">
      <c r="B85" s="29"/>
      <c r="C85" s="29"/>
      <c r="D85" s="29"/>
      <c r="E85" s="29"/>
      <c r="F85" s="29"/>
      <c r="G85" s="29"/>
      <c r="H85" s="29"/>
      <c r="I85" s="29"/>
      <c r="J85" s="29"/>
    </row>
    <row r="86" spans="2:10" ht="12.75" customHeight="1">
      <c r="B86" s="29"/>
      <c r="C86" s="29"/>
      <c r="D86" s="29"/>
      <c r="E86" s="29"/>
      <c r="F86" s="29"/>
      <c r="G86" s="29"/>
      <c r="H86" s="29"/>
      <c r="I86" s="29"/>
      <c r="J86" s="29"/>
    </row>
  </sheetData>
  <sheetProtection/>
  <mergeCells count="72">
    <mergeCell ref="I17:J17"/>
    <mergeCell ref="I21:J21"/>
    <mergeCell ref="I50:J50"/>
    <mergeCell ref="I20:J20"/>
    <mergeCell ref="I19:J19"/>
    <mergeCell ref="I33:J33"/>
    <mergeCell ref="I40:J40"/>
    <mergeCell ref="I41:J41"/>
    <mergeCell ref="I22:J22"/>
    <mergeCell ref="I25:J25"/>
    <mergeCell ref="C47:D47"/>
    <mergeCell ref="I47:J47"/>
    <mergeCell ref="I48:J48"/>
    <mergeCell ref="C42:D42"/>
    <mergeCell ref="I44:J44"/>
    <mergeCell ref="I42:J42"/>
    <mergeCell ref="I45:J45"/>
    <mergeCell ref="C43:D43"/>
    <mergeCell ref="I35:J35"/>
    <mergeCell ref="I36:J36"/>
    <mergeCell ref="C32:D32"/>
    <mergeCell ref="I34:J34"/>
    <mergeCell ref="C46:D46"/>
    <mergeCell ref="I46:J46"/>
    <mergeCell ref="C24:D24"/>
    <mergeCell ref="I24:J24"/>
    <mergeCell ref="C25:D25"/>
    <mergeCell ref="I15:J15"/>
    <mergeCell ref="C44:D44"/>
    <mergeCell ref="I28:J28"/>
    <mergeCell ref="I39:J39"/>
    <mergeCell ref="C38:D38"/>
    <mergeCell ref="C39:D39"/>
    <mergeCell ref="I32:J32"/>
    <mergeCell ref="I37:J37"/>
    <mergeCell ref="C27:D27"/>
    <mergeCell ref="I27:J27"/>
    <mergeCell ref="C29:D29"/>
    <mergeCell ref="I18:J18"/>
    <mergeCell ref="C20:D20"/>
    <mergeCell ref="I23:J23"/>
    <mergeCell ref="I26:J26"/>
    <mergeCell ref="C23:D23"/>
    <mergeCell ref="C33:D33"/>
    <mergeCell ref="C6:D9"/>
    <mergeCell ref="I7:J7"/>
    <mergeCell ref="I6:J6"/>
    <mergeCell ref="I16:J16"/>
    <mergeCell ref="I12:J12"/>
    <mergeCell ref="I13:J13"/>
    <mergeCell ref="I8:J8"/>
    <mergeCell ref="I11:J11"/>
    <mergeCell ref="A1:J1"/>
    <mergeCell ref="B2:F2"/>
    <mergeCell ref="H2:J2"/>
    <mergeCell ref="C3:D3"/>
    <mergeCell ref="I3:J3"/>
    <mergeCell ref="I31:J31"/>
    <mergeCell ref="I4:J4"/>
    <mergeCell ref="C31:D31"/>
    <mergeCell ref="I29:J29"/>
    <mergeCell ref="C28:D28"/>
    <mergeCell ref="C4:D4"/>
    <mergeCell ref="I38:J38"/>
    <mergeCell ref="I43:J43"/>
    <mergeCell ref="I10:J10"/>
    <mergeCell ref="I9:J9"/>
    <mergeCell ref="I14:J14"/>
    <mergeCell ref="I30:J30"/>
    <mergeCell ref="C5:D5"/>
    <mergeCell ref="I5:J5"/>
    <mergeCell ref="C19:D19"/>
  </mergeCells>
  <printOptions/>
  <pageMargins left="0.15748031496062992" right="0.7480314960629921" top="0.984251968503937" bottom="0.7874015748031497" header="0.5118110236220472" footer="0.5118110236220472"/>
  <pageSetup fitToHeight="13" orientation="landscape" paperSize="9" scale="26" r:id="rId1"/>
  <headerFooter>
    <oddHeader>&amp;R&amp;18Tabela Nr 2 do
 Uchwały  Rady Powiatu Wołomińskiego 
Nr  XXIV-250/2016 
z dnia 8 września 2016 r.</oddHeader>
  </headerFooter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A0311</dc:creator>
  <cp:keywords/>
  <dc:description/>
  <cp:lastModifiedBy>A0311</cp:lastModifiedBy>
  <cp:lastPrinted>2016-09-12T11:33:31Z</cp:lastPrinted>
  <dcterms:created xsi:type="dcterms:W3CDTF">2016-09-07T11:03:45Z</dcterms:created>
  <dcterms:modified xsi:type="dcterms:W3CDTF">2016-09-12T11:33:35Z</dcterms:modified>
  <cp:category/>
  <cp:version/>
  <cp:contentType/>
  <cp:contentStatus/>
</cp:coreProperties>
</file>