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'doc1'!$A$1:$K$92</definedName>
  </definedNames>
  <calcPr fullCalcOnLoad="1"/>
</workbook>
</file>

<file path=xl/sharedStrings.xml><?xml version="1.0" encoding="utf-8"?>
<sst xmlns="http://schemas.openxmlformats.org/spreadsheetml/2006/main" count="117" uniqueCount="78">
  <si>
    <t>Dział</t>
  </si>
  <si>
    <t>Rozdział</t>
  </si>
  <si>
    <t>Przed zmianą</t>
  </si>
  <si>
    <t>Po zmianie</t>
  </si>
  <si>
    <t>852</t>
  </si>
  <si>
    <t>Pomoc społeczna</t>
  </si>
  <si>
    <t>Razem:</t>
  </si>
  <si>
    <t xml:space="preserve">Zmniejszenie </t>
  </si>
  <si>
    <t>Zwiększenie</t>
  </si>
  <si>
    <t>Wydatki majątkowe, w tym:</t>
  </si>
  <si>
    <t xml:space="preserve">             Wydatki budżetu powiatu w 2016 roku - zmiany </t>
  </si>
  <si>
    <t>Tytuł wydatków</t>
  </si>
  <si>
    <t>Wydatki bieżące, w tym:</t>
  </si>
  <si>
    <t>85201</t>
  </si>
  <si>
    <t>Placówki opiekuńczo - wychowawcze</t>
  </si>
  <si>
    <t>801</t>
  </si>
  <si>
    <t>Oświata i wychowanie</t>
  </si>
  <si>
    <t>80102</t>
  </si>
  <si>
    <t>80130</t>
  </si>
  <si>
    <t>Szkoły zawodowe</t>
  </si>
  <si>
    <t>600</t>
  </si>
  <si>
    <t>Transport i łączność</t>
  </si>
  <si>
    <t>60014</t>
  </si>
  <si>
    <t>Drogi publiczne powiatowe</t>
  </si>
  <si>
    <t>Szkoły podstawowe specjalne</t>
  </si>
  <si>
    <t>Projekt budowy chodnika w ul. Wolności w Zielonce, gm. Zielonka</t>
  </si>
  <si>
    <t>80120</t>
  </si>
  <si>
    <t>Licea ogólnokształcące</t>
  </si>
  <si>
    <t xml:space="preserve">Dotacja na funkcjonowanie Niepublicznej LO dla Dorosłych w Zielonce </t>
  </si>
  <si>
    <t>Dotacja na funkcjonowanie Policealnej Szkoły - Centrum Nauki i Biznesu</t>
  </si>
  <si>
    <t xml:space="preserve">Wydatki bieżące opłata za pobyt  dziecka w zakładzie opiekuńczo - leczniczym </t>
  </si>
  <si>
    <t>Wydatki bieżące wpłaty powiatu w zwiazku z ponoszeniem kosztow pobytu dziecka w domu dziecka prowadzonym przez inny  powiat</t>
  </si>
  <si>
    <t>Wydatki bieżące wypłata świadczeń z tytułu usamodzielnienia wychowanków domu dziecka</t>
  </si>
  <si>
    <t>85203</t>
  </si>
  <si>
    <t>Ośrodki wsparcia</t>
  </si>
  <si>
    <t>Zakup i montaż pieca gazowego w Środowiskowym  Domu Samopomocy w Tłuszczu</t>
  </si>
  <si>
    <t>853</t>
  </si>
  <si>
    <t>Pozostałe zadania w zakresie polityki społecznej</t>
  </si>
  <si>
    <t>85333</t>
  </si>
  <si>
    <t>Powiatowe urzędy pracy</t>
  </si>
  <si>
    <t>Świadczenie wypłacane  w ramach programu RPO - dostęp do zatrudnienia dla osób poszukujących  pracy i osób biernych zawodowo w tym długotrwale bezrobotnych oraz oddalonych od rynku pracy, także poprzez lokalne inicjatywy na rzecz zatrudnienia oraz wspieranie mobilności pracowników - część unijna</t>
  </si>
  <si>
    <t>Świadczenie wypłacane  w ramach programu RPO - dostęp do zatrudnienia dla osób poszukujących  pracy i osób biernych zawodowo w tym długotrwale bezrobotnych oraz oddalonych od rynku pracy, także poprzez lokalne inicjatywy na rzecz zatrudnienia oraz wspieranie mobilności pracowników - część krajowa</t>
  </si>
  <si>
    <t>854</t>
  </si>
  <si>
    <t>Edukacyjna opieka wychowawcza</t>
  </si>
  <si>
    <t>85404</t>
  </si>
  <si>
    <t>Dotacja na funkcjonowanie  Niepublicznej Poradni Psychologiczno-Pedagogicznej NEURONIS w Markach</t>
  </si>
  <si>
    <t>Dotacja na funkcjonowanie  Niepublicznej Poradni Psychologiczno-Pedagogicznej ORTODENSIS w Markach</t>
  </si>
  <si>
    <t>Dotacja na funkcjonowanie  Niepublicznej Poradni Psychologiczno-Pedagogicznej VITAUTIA w Wołominie</t>
  </si>
  <si>
    <t>85421</t>
  </si>
  <si>
    <t>Młodzieżowe ośrodki socjoterapii</t>
  </si>
  <si>
    <t>Dotacja na funkcjonowanie  Młodzieżowego Ośrodka Socjoterapii PAC w Zielonce</t>
  </si>
  <si>
    <t>900</t>
  </si>
  <si>
    <t>Gospodarka  komunalna i ochrona środowiska</t>
  </si>
  <si>
    <t>90095</t>
  </si>
  <si>
    <t>Pozostała działaność</t>
  </si>
  <si>
    <t>Wydatki bieżącena realuzację zadania Wirtualna wycieczka szlakami przyrody powiatu wołomińskiego</t>
  </si>
  <si>
    <t>tabela A. Wydatki zmiany budżetu</t>
  </si>
  <si>
    <t>Inwestycje i zakupy inwestycyjne:</t>
  </si>
  <si>
    <t xml:space="preserve">Wydatki bieżące - zakup sprzętu informatycznego na potrzeby Systemu Zintegrowanego Zarządzania Oświatą </t>
  </si>
  <si>
    <t>Dotacje za dania bieżące, w tym:</t>
  </si>
  <si>
    <t>Dostawa i montaż platformy dla niepełnosprawnych na schodach do auli  w budynku Zespołu Szkół w Zielonce</t>
  </si>
  <si>
    <t>Wydatki na programy finansowane z udziałem środków, o których mowa w art. 5 ust. 1 pkt. 2 i 3</t>
  </si>
  <si>
    <t>Świadczenia na rzecz osób fizycznych, w tym:</t>
  </si>
  <si>
    <t>Wydatki związane z realizacją statutowych zadań:</t>
  </si>
  <si>
    <t xml:space="preserve">Zakup materiałów i wyposażenia do gabinetu profilaktyki zdrowotnej ZSS  w Ostrówku </t>
  </si>
  <si>
    <t xml:space="preserve">Zakup materiałów i wyposażenia do gabinetu profilaktyki zdrowotnej ZSO w Radzyminie </t>
  </si>
  <si>
    <t>Zakup sprzętu informatycznego na potrzeby Systemu Zintegrowanego Zarządzania Oświatą - serwery</t>
  </si>
  <si>
    <t>Dotacje zadania bieżące, w tym:</t>
  </si>
  <si>
    <t>Zakup 5 serwerów na potrzeby Systemu Zintegrowanego Zarządzania Oświatą szkoły zawodowe</t>
  </si>
  <si>
    <t>Dotacje na zadania bieżące, w tym:</t>
  </si>
  <si>
    <t>Projekt drogi w Starowoli</t>
  </si>
  <si>
    <t>Przebudowa ciągu ulic Załuskiego, Zagańczyka, Mareckiej, Szerokiej w Kobyłce</t>
  </si>
  <si>
    <t>Przebudowa drogi powiatowej nr 4344W od msc. Jadów do msc. Myszadła, gm. Jadów</t>
  </si>
  <si>
    <t>Wykonanie dokumentacji technicznej przebudowy drogi powiatowej Nr 4303W na odcinku Radzymin- tory kolejowe Łąki do granicy powiatu</t>
  </si>
  <si>
    <t>Wczesne wspomoaganie rozwoju dziecka</t>
  </si>
  <si>
    <t>Przebudowa ul. Krechowieckiej w Kobyłce, gm. Kobyłka</t>
  </si>
  <si>
    <t>Projekt przebudowy ul. Wiejskiej w Tłuszczu, gm. Tłuszcz</t>
  </si>
  <si>
    <t>Dotacja na funkcjonowanie Niepublicznej Szkoły Podstawowej Specjalnej w Zielonce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</si>
</sst>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24"/>
      <color indexed="8"/>
      <name val="Arial"/>
      <family val="2"/>
    </font>
    <font>
      <b/>
      <sz val="28"/>
      <color indexed="8"/>
      <name val="Arial"/>
      <family val="2"/>
    </font>
    <font>
      <b/>
      <sz val="48"/>
      <color indexed="8"/>
      <name val="Arial"/>
      <family val="2"/>
    </font>
    <font>
      <sz val="28"/>
      <color indexed="8"/>
      <name val="Arial"/>
      <family val="2"/>
    </font>
    <font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10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7" xfId="0" applyNumberFormat="1" applyFont="1" applyFill="1" applyBorder="1" applyAlignment="1" applyProtection="1">
      <alignment vertical="center" wrapText="1"/>
      <protection locked="0"/>
    </xf>
    <xf numFmtId="49" fontId="5" fillId="37" borderId="18" xfId="0" applyNumberFormat="1" applyFont="1" applyFill="1" applyBorder="1" applyAlignment="1" applyProtection="1">
      <alignment vertical="center" wrapText="1"/>
      <protection locked="0"/>
    </xf>
    <xf numFmtId="49" fontId="5" fillId="37" borderId="12" xfId="0" applyNumberFormat="1" applyFont="1" applyFill="1" applyBorder="1" applyAlignment="1" applyProtection="1">
      <alignment vertical="center" wrapText="1"/>
      <protection locked="0"/>
    </xf>
    <xf numFmtId="49" fontId="5" fillId="37" borderId="13" xfId="0" applyNumberFormat="1" applyFont="1" applyFill="1" applyBorder="1" applyAlignment="1" applyProtection="1">
      <alignment vertical="center" wrapText="1"/>
      <protection locked="0"/>
    </xf>
    <xf numFmtId="49" fontId="5" fillId="37" borderId="19" xfId="0" applyNumberFormat="1" applyFont="1" applyFill="1" applyBorder="1" applyAlignment="1" applyProtection="1">
      <alignment vertical="center" wrapText="1"/>
      <protection locked="0"/>
    </xf>
    <xf numFmtId="49" fontId="5" fillId="37" borderId="2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7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37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37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" fontId="5" fillId="37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5" xfId="0" applyNumberFormat="1" applyFont="1" applyFill="1" applyBorder="1" applyAlignment="1" applyProtection="1">
      <alignment horizontal="right" vertical="center" wrapText="1"/>
      <protection locked="0"/>
    </xf>
    <xf numFmtId="4" fontId="5" fillId="37" borderId="16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22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0" xfId="0" applyNumberFormat="1" applyFont="1" applyFill="1" applyAlignment="1" applyProtection="1">
      <alignment horizontal="right" vertical="center" wrapText="1"/>
      <protection locked="0"/>
    </xf>
    <xf numFmtId="49" fontId="7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33" borderId="0" xfId="0" applyNumberFormat="1" applyFont="1" applyFill="1" applyAlignment="1" applyProtection="1">
      <alignment horizontal="left" vertical="top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7" fillId="37" borderId="10" xfId="0" applyNumberFormat="1" applyFont="1" applyFill="1" applyBorder="1" applyAlignment="1" applyProtection="1">
      <alignment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22" xfId="0" applyNumberFormat="1" applyFont="1" applyFill="1" applyBorder="1" applyAlignment="1" applyProtection="1">
      <alignment wrapText="1"/>
      <protection locked="0"/>
    </xf>
    <xf numFmtId="4" fontId="5" fillId="37" borderId="15" xfId="0" applyNumberFormat="1" applyFont="1" applyFill="1" applyBorder="1" applyAlignment="1" applyProtection="1">
      <alignment wrapText="1"/>
      <protection locked="0"/>
    </xf>
    <xf numFmtId="4" fontId="5" fillId="37" borderId="10" xfId="0" applyNumberFormat="1" applyFont="1" applyFill="1" applyBorder="1" applyAlignment="1" applyProtection="1">
      <alignment wrapText="1"/>
      <protection locked="0"/>
    </xf>
    <xf numFmtId="4" fontId="7" fillId="37" borderId="22" xfId="0" applyNumberFormat="1" applyFont="1" applyFill="1" applyBorder="1" applyAlignment="1" applyProtection="1">
      <alignment wrapText="1"/>
      <protection locked="0"/>
    </xf>
    <xf numFmtId="4" fontId="7" fillId="37" borderId="15" xfId="0" applyNumberFormat="1" applyFont="1" applyFill="1" applyBorder="1" applyAlignment="1" applyProtection="1">
      <alignment wrapText="1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showGridLines="0" tabSelected="1" view="pageBreakPreview" zoomScale="40" zoomScaleNormal="90" zoomScaleSheetLayoutView="40" zoomScalePageLayoutView="0" workbookViewId="0" topLeftCell="A1">
      <selection activeCell="A1" sqref="A1:J1"/>
    </sheetView>
  </sheetViews>
  <sheetFormatPr defaultColWidth="9.33203125" defaultRowHeight="12.75"/>
  <cols>
    <col min="1" max="1" width="23.66015625" style="0" customWidth="1"/>
    <col min="2" max="2" width="40.66015625" style="0" customWidth="1"/>
    <col min="3" max="3" width="9.83203125" style="0" customWidth="1"/>
    <col min="4" max="4" width="43.33203125" style="0" customWidth="1"/>
    <col min="5" max="5" width="255.66015625" style="0" customWidth="1"/>
    <col min="6" max="6" width="60.66015625" style="0" customWidth="1"/>
    <col min="7" max="7" width="65.16015625" style="0" customWidth="1"/>
    <col min="8" max="8" width="55.16015625" style="0" customWidth="1"/>
    <col min="9" max="9" width="8.5" style="0" customWidth="1"/>
    <col min="10" max="10" width="64.66015625" style="0" customWidth="1"/>
  </cols>
  <sheetData>
    <row r="1" spans="1:10" ht="57.75" customHeight="1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</row>
    <row r="2" spans="2:10" ht="53.25" customHeight="1">
      <c r="B2" s="87" t="s">
        <v>56</v>
      </c>
      <c r="C2" s="88"/>
      <c r="D2" s="88"/>
      <c r="E2" s="88"/>
      <c r="F2" s="88"/>
      <c r="G2" s="1"/>
      <c r="H2" s="89"/>
      <c r="I2" s="89"/>
      <c r="J2" s="89"/>
    </row>
    <row r="3" spans="1:10" ht="76.5" customHeight="1">
      <c r="A3" s="2"/>
      <c r="B3" s="3" t="s">
        <v>0</v>
      </c>
      <c r="C3" s="68" t="s">
        <v>1</v>
      </c>
      <c r="D3" s="68"/>
      <c r="E3" s="3" t="s">
        <v>11</v>
      </c>
      <c r="F3" s="3" t="s">
        <v>2</v>
      </c>
      <c r="G3" s="3" t="s">
        <v>7</v>
      </c>
      <c r="H3" s="3" t="s">
        <v>8</v>
      </c>
      <c r="I3" s="68" t="s">
        <v>3</v>
      </c>
      <c r="J3" s="68"/>
    </row>
    <row r="4" spans="1:10" ht="72.75" customHeight="1">
      <c r="A4" s="2"/>
      <c r="B4" s="4" t="s">
        <v>20</v>
      </c>
      <c r="C4" s="91"/>
      <c r="D4" s="91"/>
      <c r="E4" s="5" t="s">
        <v>21</v>
      </c>
      <c r="F4" s="6">
        <v>35287548</v>
      </c>
      <c r="G4" s="7">
        <f>SUM(G5)</f>
        <v>270730</v>
      </c>
      <c r="H4" s="7">
        <f>SUM(H5)</f>
        <v>270730</v>
      </c>
      <c r="I4" s="92">
        <f>SUM(F4-G4+H4)</f>
        <v>35287548</v>
      </c>
      <c r="J4" s="92"/>
    </row>
    <row r="5" spans="1:10" ht="72.75" customHeight="1">
      <c r="A5" s="2"/>
      <c r="B5" s="8"/>
      <c r="C5" s="75" t="s">
        <v>22</v>
      </c>
      <c r="D5" s="75"/>
      <c r="E5" s="9" t="s">
        <v>23</v>
      </c>
      <c r="F5" s="10">
        <v>29572328</v>
      </c>
      <c r="G5" s="10">
        <f>SUM(G6)</f>
        <v>270730</v>
      </c>
      <c r="H5" s="10">
        <f>SUM(H6+H9)</f>
        <v>270730</v>
      </c>
      <c r="I5" s="76">
        <f>SUM(F5-G5+H5)</f>
        <v>29572328</v>
      </c>
      <c r="J5" s="76"/>
    </row>
    <row r="6" spans="1:10" ht="72.75" customHeight="1">
      <c r="A6" s="2"/>
      <c r="B6" s="8"/>
      <c r="C6" s="64"/>
      <c r="D6" s="65"/>
      <c r="E6" s="11" t="s">
        <v>9</v>
      </c>
      <c r="F6" s="55">
        <v>18175017</v>
      </c>
      <c r="G6" s="55">
        <f>SUM(G7)</f>
        <v>270730</v>
      </c>
      <c r="H6" s="55">
        <f>SUM(H7)</f>
        <v>270730</v>
      </c>
      <c r="I6" s="63">
        <f aca="true" t="shared" si="0" ref="I6:I14">SUM(F6-G6+H6)</f>
        <v>18175017</v>
      </c>
      <c r="J6" s="63"/>
    </row>
    <row r="7" spans="1:10" ht="59.25" customHeight="1">
      <c r="A7" s="2"/>
      <c r="B7" s="8"/>
      <c r="C7" s="42"/>
      <c r="D7" s="43"/>
      <c r="E7" s="11" t="s">
        <v>57</v>
      </c>
      <c r="F7" s="55">
        <v>18175017</v>
      </c>
      <c r="G7" s="55">
        <f>SUM(G8:G14)</f>
        <v>270730</v>
      </c>
      <c r="H7" s="55">
        <f>SUM(H8:H14)</f>
        <v>270730</v>
      </c>
      <c r="I7" s="63">
        <f t="shared" si="0"/>
        <v>18175017</v>
      </c>
      <c r="J7" s="63"/>
    </row>
    <row r="8" spans="1:10" ht="57.75" customHeight="1">
      <c r="A8" s="2"/>
      <c r="B8" s="8"/>
      <c r="C8" s="21"/>
      <c r="D8" s="22"/>
      <c r="E8" s="15" t="s">
        <v>25</v>
      </c>
      <c r="F8" s="56">
        <v>50000</v>
      </c>
      <c r="G8" s="56">
        <v>50000</v>
      </c>
      <c r="H8" s="56">
        <v>0</v>
      </c>
      <c r="I8" s="62">
        <f t="shared" si="0"/>
        <v>0</v>
      </c>
      <c r="J8" s="62"/>
    </row>
    <row r="9" spans="1:10" ht="55.5" customHeight="1">
      <c r="A9" s="2"/>
      <c r="B9" s="8"/>
      <c r="C9" s="21"/>
      <c r="D9" s="22"/>
      <c r="E9" s="17" t="s">
        <v>70</v>
      </c>
      <c r="F9" s="56">
        <v>90585</v>
      </c>
      <c r="G9" s="56">
        <v>20000</v>
      </c>
      <c r="H9" s="56"/>
      <c r="I9" s="66">
        <f t="shared" si="0"/>
        <v>70585</v>
      </c>
      <c r="J9" s="67"/>
    </row>
    <row r="10" spans="1:10" ht="57.75" customHeight="1">
      <c r="A10" s="2"/>
      <c r="B10" s="8"/>
      <c r="C10" s="60"/>
      <c r="D10" s="61"/>
      <c r="E10" s="17" t="s">
        <v>75</v>
      </c>
      <c r="F10" s="59">
        <v>950951</v>
      </c>
      <c r="G10" s="59">
        <v>0</v>
      </c>
      <c r="H10" s="59">
        <v>9730</v>
      </c>
      <c r="I10" s="66">
        <f>SUM(F10-G10+H10)</f>
        <v>960681</v>
      </c>
      <c r="J10" s="67"/>
    </row>
    <row r="11" spans="1:10" ht="54" customHeight="1">
      <c r="A11" s="2"/>
      <c r="B11" s="8"/>
      <c r="C11" s="60"/>
      <c r="D11" s="61"/>
      <c r="E11" s="17" t="s">
        <v>76</v>
      </c>
      <c r="F11" s="59">
        <v>74000</v>
      </c>
      <c r="G11" s="59">
        <v>9730</v>
      </c>
      <c r="H11" s="59">
        <v>0</v>
      </c>
      <c r="I11" s="66">
        <f>SUM(F11-G11+H11)</f>
        <v>64270</v>
      </c>
      <c r="J11" s="67"/>
    </row>
    <row r="12" spans="1:10" ht="55.5" customHeight="1">
      <c r="A12" s="2"/>
      <c r="B12" s="8"/>
      <c r="C12" s="57"/>
      <c r="D12" s="58"/>
      <c r="E12" s="17" t="s">
        <v>71</v>
      </c>
      <c r="F12" s="56">
        <v>850000</v>
      </c>
      <c r="G12" s="56">
        <v>0</v>
      </c>
      <c r="H12" s="56">
        <v>241000</v>
      </c>
      <c r="I12" s="66">
        <f t="shared" si="0"/>
        <v>1091000</v>
      </c>
      <c r="J12" s="67"/>
    </row>
    <row r="13" spans="1:10" ht="54" customHeight="1">
      <c r="A13" s="2"/>
      <c r="B13" s="8"/>
      <c r="C13" s="42"/>
      <c r="D13" s="43"/>
      <c r="E13" s="17" t="s">
        <v>72</v>
      </c>
      <c r="F13" s="56">
        <v>1925000</v>
      </c>
      <c r="G13" s="56">
        <v>191000</v>
      </c>
      <c r="H13" s="56">
        <v>0</v>
      </c>
      <c r="I13" s="66">
        <f t="shared" si="0"/>
        <v>1734000</v>
      </c>
      <c r="J13" s="67"/>
    </row>
    <row r="14" spans="1:10" ht="72.75" customHeight="1">
      <c r="A14" s="2"/>
      <c r="B14" s="8"/>
      <c r="C14" s="13"/>
      <c r="D14" s="14"/>
      <c r="E14" s="17" t="s">
        <v>73</v>
      </c>
      <c r="F14" s="56">
        <v>60000</v>
      </c>
      <c r="G14" s="56">
        <v>0</v>
      </c>
      <c r="H14" s="56">
        <v>20000</v>
      </c>
      <c r="I14" s="66">
        <f t="shared" si="0"/>
        <v>80000</v>
      </c>
      <c r="J14" s="67"/>
    </row>
    <row r="15" spans="1:10" ht="72.75" customHeight="1">
      <c r="A15" s="2"/>
      <c r="B15" s="4" t="s">
        <v>15</v>
      </c>
      <c r="C15" s="91"/>
      <c r="D15" s="91"/>
      <c r="E15" s="5" t="s">
        <v>16</v>
      </c>
      <c r="F15" s="6">
        <v>51035660</v>
      </c>
      <c r="G15" s="7">
        <f>SUM(G16+G22+G34)</f>
        <v>270000</v>
      </c>
      <c r="H15" s="44">
        <f>SUM(H16+H22+H34)</f>
        <v>209266</v>
      </c>
      <c r="I15" s="92">
        <f>SUM(F15-G15+H15)</f>
        <v>50974926</v>
      </c>
      <c r="J15" s="92"/>
    </row>
    <row r="16" spans="1:10" ht="72.75" customHeight="1">
      <c r="A16" s="2"/>
      <c r="B16" s="8"/>
      <c r="C16" s="75" t="s">
        <v>17</v>
      </c>
      <c r="D16" s="75"/>
      <c r="E16" s="9" t="s">
        <v>24</v>
      </c>
      <c r="F16" s="10">
        <v>7973866</v>
      </c>
      <c r="G16" s="10">
        <f>SUM(G17)</f>
        <v>0</v>
      </c>
      <c r="H16" s="10">
        <f>SUM(H17)</f>
        <v>59925</v>
      </c>
      <c r="I16" s="76">
        <f>SUM(F16-G16+H16)</f>
        <v>8033791</v>
      </c>
      <c r="J16" s="76"/>
    </row>
    <row r="17" spans="1:10" ht="72.75" customHeight="1">
      <c r="A17" s="2"/>
      <c r="B17" s="8"/>
      <c r="C17" s="85"/>
      <c r="D17" s="85"/>
      <c r="E17" s="11" t="s">
        <v>12</v>
      </c>
      <c r="F17" s="45">
        <v>5799366</v>
      </c>
      <c r="G17" s="45">
        <f>SUM(G18+G20)</f>
        <v>0</v>
      </c>
      <c r="H17" s="54">
        <f>SUM(H18+H20)</f>
        <v>59925</v>
      </c>
      <c r="I17" s="97">
        <f>SUM(F17-G17+H17)</f>
        <v>5859291</v>
      </c>
      <c r="J17" s="97"/>
    </row>
    <row r="18" spans="1:10" ht="72.75" customHeight="1">
      <c r="A18" s="2"/>
      <c r="B18" s="8"/>
      <c r="C18" s="42"/>
      <c r="D18" s="43"/>
      <c r="E18" s="11" t="s">
        <v>63</v>
      </c>
      <c r="F18" s="45">
        <v>668260</v>
      </c>
      <c r="G18" s="45">
        <f>SUM(G19:G19)</f>
        <v>0</v>
      </c>
      <c r="H18" s="45">
        <f>SUM(H19:H19)</f>
        <v>2925</v>
      </c>
      <c r="I18" s="97">
        <f aca="true" t="shared" si="1" ref="I18:I23">SUM(F18-G18+H18)</f>
        <v>671185</v>
      </c>
      <c r="J18" s="97"/>
    </row>
    <row r="19" spans="1:10" ht="72.75" customHeight="1">
      <c r="A19" s="2"/>
      <c r="B19" s="8"/>
      <c r="C19" s="13"/>
      <c r="D19" s="14"/>
      <c r="E19" s="15" t="s">
        <v>64</v>
      </c>
      <c r="F19" s="12">
        <v>27353</v>
      </c>
      <c r="G19" s="12">
        <v>0</v>
      </c>
      <c r="H19" s="12">
        <v>2925</v>
      </c>
      <c r="I19" s="90">
        <f t="shared" si="1"/>
        <v>30278</v>
      </c>
      <c r="J19" s="90"/>
    </row>
    <row r="20" spans="1:10" ht="71.25" customHeight="1">
      <c r="A20" s="2"/>
      <c r="B20" s="8"/>
      <c r="C20" s="42"/>
      <c r="D20" s="43"/>
      <c r="E20" s="46" t="s">
        <v>59</v>
      </c>
      <c r="F20" s="45">
        <v>291890</v>
      </c>
      <c r="G20" s="45">
        <f>SUM(G21)</f>
        <v>0</v>
      </c>
      <c r="H20" s="45">
        <f>SUM(H21)</f>
        <v>57000</v>
      </c>
      <c r="I20" s="95">
        <f t="shared" si="1"/>
        <v>348890</v>
      </c>
      <c r="J20" s="96"/>
    </row>
    <row r="21" spans="1:10" ht="71.25" customHeight="1">
      <c r="A21" s="2"/>
      <c r="B21" s="8"/>
      <c r="C21" s="42"/>
      <c r="D21" s="43"/>
      <c r="E21" s="15" t="s">
        <v>77</v>
      </c>
      <c r="F21" s="37">
        <v>291890</v>
      </c>
      <c r="G21" s="37">
        <v>0</v>
      </c>
      <c r="H21" s="37">
        <v>57000</v>
      </c>
      <c r="I21" s="98">
        <f t="shared" si="1"/>
        <v>348890</v>
      </c>
      <c r="J21" s="99"/>
    </row>
    <row r="22" spans="1:10" ht="72" customHeight="1">
      <c r="A22" s="2"/>
      <c r="B22" s="8"/>
      <c r="C22" s="75" t="s">
        <v>26</v>
      </c>
      <c r="D22" s="75"/>
      <c r="E22" s="9" t="s">
        <v>27</v>
      </c>
      <c r="F22" s="10">
        <v>13287096</v>
      </c>
      <c r="G22" s="10">
        <f>SUM(G23)</f>
        <v>0</v>
      </c>
      <c r="H22" s="10">
        <f>SUM(H31+H23)</f>
        <v>117341</v>
      </c>
      <c r="I22" s="76">
        <f t="shared" si="1"/>
        <v>13404437</v>
      </c>
      <c r="J22" s="76"/>
    </row>
    <row r="23" spans="1:10" ht="72" customHeight="1">
      <c r="A23" s="2"/>
      <c r="B23" s="8"/>
      <c r="C23" s="85"/>
      <c r="D23" s="85"/>
      <c r="E23" s="11" t="s">
        <v>12</v>
      </c>
      <c r="F23" s="45">
        <v>9082096</v>
      </c>
      <c r="G23" s="45">
        <f>SUM(G26)</f>
        <v>0</v>
      </c>
      <c r="H23" s="45">
        <f>SUM(H24+H29)</f>
        <v>97341</v>
      </c>
      <c r="I23" s="63">
        <f t="shared" si="1"/>
        <v>9179437</v>
      </c>
      <c r="J23" s="63"/>
    </row>
    <row r="24" spans="1:10" ht="72" customHeight="1">
      <c r="A24" s="2"/>
      <c r="B24" s="8"/>
      <c r="C24" s="42"/>
      <c r="D24" s="43"/>
      <c r="E24" s="11" t="s">
        <v>63</v>
      </c>
      <c r="F24" s="47">
        <v>712759</v>
      </c>
      <c r="G24" s="47">
        <f>SUM(G25:G26)</f>
        <v>0</v>
      </c>
      <c r="H24" s="47">
        <f>SUM(H25:H26)</f>
        <v>57341</v>
      </c>
      <c r="I24" s="63">
        <f aca="true" t="shared" si="2" ref="I24:I33">SUM(F24-G24+H24)</f>
        <v>770100</v>
      </c>
      <c r="J24" s="63"/>
    </row>
    <row r="25" spans="1:10" ht="72" customHeight="1">
      <c r="A25" s="2"/>
      <c r="B25" s="8"/>
      <c r="C25" s="42"/>
      <c r="D25" s="43"/>
      <c r="E25" s="15" t="s">
        <v>65</v>
      </c>
      <c r="F25" s="38">
        <v>23100</v>
      </c>
      <c r="G25" s="38">
        <v>0</v>
      </c>
      <c r="H25" s="38">
        <v>7075</v>
      </c>
      <c r="I25" s="62">
        <f t="shared" si="2"/>
        <v>30175</v>
      </c>
      <c r="J25" s="62"/>
    </row>
    <row r="26" spans="1:10" ht="72" customHeight="1">
      <c r="A26" s="2"/>
      <c r="B26" s="48"/>
      <c r="C26" s="49"/>
      <c r="D26" s="50"/>
      <c r="E26" s="15" t="s">
        <v>58</v>
      </c>
      <c r="F26" s="37">
        <v>0</v>
      </c>
      <c r="G26" s="37">
        <v>0</v>
      </c>
      <c r="H26" s="37">
        <v>50266</v>
      </c>
      <c r="I26" s="62">
        <f t="shared" si="2"/>
        <v>50266</v>
      </c>
      <c r="J26" s="62"/>
    </row>
    <row r="27" spans="1:11" ht="72" customHeight="1">
      <c r="A27" s="69">
        <v>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1:11" ht="72" customHeight="1">
      <c r="A28" s="36"/>
      <c r="B28" s="3" t="s">
        <v>0</v>
      </c>
      <c r="C28" s="68" t="s">
        <v>1</v>
      </c>
      <c r="D28" s="68"/>
      <c r="E28" s="3" t="s">
        <v>11</v>
      </c>
      <c r="F28" s="3" t="s">
        <v>2</v>
      </c>
      <c r="G28" s="3" t="s">
        <v>7</v>
      </c>
      <c r="H28" s="3" t="s">
        <v>8</v>
      </c>
      <c r="I28" s="68" t="s">
        <v>3</v>
      </c>
      <c r="J28" s="68"/>
      <c r="K28" s="36"/>
    </row>
    <row r="29" spans="1:10" ht="72" customHeight="1">
      <c r="A29" s="2"/>
      <c r="B29" s="51"/>
      <c r="C29" s="52"/>
      <c r="D29" s="53"/>
      <c r="E29" s="46" t="s">
        <v>59</v>
      </c>
      <c r="F29" s="47">
        <v>4247375</v>
      </c>
      <c r="G29" s="47">
        <f>SUM(G30)</f>
        <v>0</v>
      </c>
      <c r="H29" s="47">
        <f>SUM(H30)</f>
        <v>40000</v>
      </c>
      <c r="I29" s="63">
        <f t="shared" si="2"/>
        <v>4287375</v>
      </c>
      <c r="J29" s="63"/>
    </row>
    <row r="30" spans="1:10" ht="72" customHeight="1">
      <c r="A30" s="2"/>
      <c r="B30" s="8"/>
      <c r="C30" s="42"/>
      <c r="D30" s="43"/>
      <c r="E30" s="15" t="s">
        <v>28</v>
      </c>
      <c r="F30" s="38">
        <v>1962002</v>
      </c>
      <c r="G30" s="38">
        <v>0</v>
      </c>
      <c r="H30" s="38">
        <v>40000</v>
      </c>
      <c r="I30" s="62">
        <f t="shared" si="2"/>
        <v>2002002</v>
      </c>
      <c r="J30" s="62"/>
    </row>
    <row r="31" spans="1:10" ht="53.25" customHeight="1">
      <c r="A31" s="2"/>
      <c r="B31" s="8"/>
      <c r="C31" s="28"/>
      <c r="D31" s="29"/>
      <c r="E31" s="11" t="s">
        <v>9</v>
      </c>
      <c r="F31" s="47">
        <v>4205000</v>
      </c>
      <c r="G31" s="47">
        <f>SUM(G33)</f>
        <v>0</v>
      </c>
      <c r="H31" s="47">
        <f>SUM(H33)</f>
        <v>20000</v>
      </c>
      <c r="I31" s="63">
        <f t="shared" si="2"/>
        <v>4225000</v>
      </c>
      <c r="J31" s="63"/>
    </row>
    <row r="32" spans="1:10" ht="60.75" customHeight="1">
      <c r="A32" s="2"/>
      <c r="B32" s="8"/>
      <c r="C32" s="42"/>
      <c r="D32" s="43"/>
      <c r="E32" s="11" t="s">
        <v>57</v>
      </c>
      <c r="F32" s="47">
        <v>4205000</v>
      </c>
      <c r="G32" s="47">
        <f>SUM(G33)</f>
        <v>0</v>
      </c>
      <c r="H32" s="47">
        <f>SUM(H33)</f>
        <v>20000</v>
      </c>
      <c r="I32" s="70">
        <f t="shared" si="2"/>
        <v>4225000</v>
      </c>
      <c r="J32" s="71"/>
    </row>
    <row r="33" spans="1:10" ht="72" customHeight="1">
      <c r="A33" s="2"/>
      <c r="B33" s="8"/>
      <c r="C33" s="28"/>
      <c r="D33" s="29"/>
      <c r="E33" s="15" t="s">
        <v>66</v>
      </c>
      <c r="F33" s="27">
        <v>0</v>
      </c>
      <c r="G33" s="27">
        <v>0</v>
      </c>
      <c r="H33" s="27">
        <v>20000</v>
      </c>
      <c r="I33" s="62">
        <f t="shared" si="2"/>
        <v>20000</v>
      </c>
      <c r="J33" s="62"/>
    </row>
    <row r="34" spans="1:10" ht="72" customHeight="1">
      <c r="A34" s="2"/>
      <c r="B34" s="25"/>
      <c r="C34" s="75" t="s">
        <v>18</v>
      </c>
      <c r="D34" s="75"/>
      <c r="E34" s="9" t="s">
        <v>19</v>
      </c>
      <c r="F34" s="10">
        <v>20650207</v>
      </c>
      <c r="G34" s="10">
        <f>SUM(G35+G38)</f>
        <v>270000</v>
      </c>
      <c r="H34" s="10">
        <f>SUM(H35+H38)</f>
        <v>32000</v>
      </c>
      <c r="I34" s="76">
        <f aca="true" t="shared" si="3" ref="I34:I39">SUM(F34-G34+H34)</f>
        <v>20412207</v>
      </c>
      <c r="J34" s="76"/>
    </row>
    <row r="35" spans="1:10" ht="72" customHeight="1">
      <c r="A35" s="2"/>
      <c r="B35" s="16"/>
      <c r="C35" s="85"/>
      <c r="D35" s="85"/>
      <c r="E35" s="11" t="s">
        <v>12</v>
      </c>
      <c r="F35" s="45">
        <v>19159597</v>
      </c>
      <c r="G35" s="45">
        <f>SUM(G36:G36)</f>
        <v>250000</v>
      </c>
      <c r="H35" s="45">
        <f>SUM(H36:H36)</f>
        <v>0</v>
      </c>
      <c r="I35" s="63">
        <f t="shared" si="3"/>
        <v>18909597</v>
      </c>
      <c r="J35" s="63"/>
    </row>
    <row r="36" spans="1:10" ht="49.5" customHeight="1">
      <c r="A36" s="2"/>
      <c r="B36" s="8"/>
      <c r="C36" s="85"/>
      <c r="D36" s="85"/>
      <c r="E36" s="46" t="s">
        <v>67</v>
      </c>
      <c r="F36" s="45">
        <v>3803000</v>
      </c>
      <c r="G36" s="45">
        <f>SUM(G37:G37)</f>
        <v>250000</v>
      </c>
      <c r="H36" s="45">
        <f>SUM(H37:H37)</f>
        <v>0</v>
      </c>
      <c r="I36" s="63">
        <f t="shared" si="3"/>
        <v>3553000</v>
      </c>
      <c r="J36" s="63"/>
    </row>
    <row r="37" spans="1:10" ht="51" customHeight="1">
      <c r="A37" s="2"/>
      <c r="B37" s="8"/>
      <c r="C37" s="42"/>
      <c r="D37" s="43"/>
      <c r="E37" s="15" t="s">
        <v>29</v>
      </c>
      <c r="F37" s="37">
        <v>1834957</v>
      </c>
      <c r="G37" s="37">
        <v>250000</v>
      </c>
      <c r="H37" s="37">
        <v>0</v>
      </c>
      <c r="I37" s="62">
        <f t="shared" si="3"/>
        <v>1584957</v>
      </c>
      <c r="J37" s="62"/>
    </row>
    <row r="38" spans="1:10" ht="72" customHeight="1">
      <c r="A38" s="2"/>
      <c r="B38" s="8"/>
      <c r="C38" s="42"/>
      <c r="D38" s="43"/>
      <c r="E38" s="11" t="s">
        <v>9</v>
      </c>
      <c r="F38" s="47">
        <v>1490610</v>
      </c>
      <c r="G38" s="47">
        <f>SUM(G39)</f>
        <v>20000</v>
      </c>
      <c r="H38" s="47">
        <f>SUM(H39)</f>
        <v>32000</v>
      </c>
      <c r="I38" s="63">
        <f t="shared" si="3"/>
        <v>1502610</v>
      </c>
      <c r="J38" s="63"/>
    </row>
    <row r="39" spans="1:10" ht="72" customHeight="1">
      <c r="A39" s="2"/>
      <c r="B39" s="8"/>
      <c r="C39" s="42"/>
      <c r="D39" s="43"/>
      <c r="E39" s="11" t="s">
        <v>57</v>
      </c>
      <c r="F39" s="47">
        <v>1490610</v>
      </c>
      <c r="G39" s="47">
        <f>SUM(G40:G41)</f>
        <v>20000</v>
      </c>
      <c r="H39" s="47">
        <f>SUM(H40:H41)</f>
        <v>32000</v>
      </c>
      <c r="I39" s="70">
        <f t="shared" si="3"/>
        <v>1502610</v>
      </c>
      <c r="J39" s="71"/>
    </row>
    <row r="40" spans="1:10" ht="78" customHeight="1">
      <c r="A40" s="2"/>
      <c r="B40" s="8"/>
      <c r="C40" s="13"/>
      <c r="D40" s="14"/>
      <c r="E40" s="17" t="s">
        <v>60</v>
      </c>
      <c r="F40" s="12">
        <v>0</v>
      </c>
      <c r="G40" s="12">
        <v>0</v>
      </c>
      <c r="H40" s="12">
        <v>32000</v>
      </c>
      <c r="I40" s="62">
        <f aca="true" t="shared" si="4" ref="I40:I58">SUM(F40-G40+H40)</f>
        <v>32000</v>
      </c>
      <c r="J40" s="62"/>
    </row>
    <row r="41" spans="1:10" ht="74.25" customHeight="1">
      <c r="A41" s="2"/>
      <c r="B41" s="8"/>
      <c r="C41" s="93"/>
      <c r="D41" s="94"/>
      <c r="E41" s="18" t="s">
        <v>68</v>
      </c>
      <c r="F41" s="12">
        <v>70000</v>
      </c>
      <c r="G41" s="12">
        <v>20000</v>
      </c>
      <c r="H41" s="12">
        <v>0</v>
      </c>
      <c r="I41" s="62">
        <f t="shared" si="4"/>
        <v>50000</v>
      </c>
      <c r="J41" s="62"/>
    </row>
    <row r="42" spans="1:10" ht="60.75" customHeight="1">
      <c r="A42" s="2"/>
      <c r="B42" s="4" t="s">
        <v>4</v>
      </c>
      <c r="C42" s="73"/>
      <c r="D42" s="74"/>
      <c r="E42" s="5" t="s">
        <v>5</v>
      </c>
      <c r="F42" s="6">
        <v>23302269</v>
      </c>
      <c r="G42" s="6">
        <f>SUM(G43+G50)</f>
        <v>162356</v>
      </c>
      <c r="H42" s="6">
        <f>SUM(H43+H50)</f>
        <v>19356</v>
      </c>
      <c r="I42" s="77">
        <f t="shared" si="4"/>
        <v>23159269</v>
      </c>
      <c r="J42" s="78"/>
    </row>
    <row r="43" spans="1:10" ht="60.75" customHeight="1">
      <c r="A43" s="2"/>
      <c r="B43" s="16"/>
      <c r="C43" s="75" t="s">
        <v>13</v>
      </c>
      <c r="D43" s="75"/>
      <c r="E43" s="9" t="s">
        <v>14</v>
      </c>
      <c r="F43" s="10">
        <v>3849444</v>
      </c>
      <c r="G43" s="10">
        <f>SUM(G44)</f>
        <v>162356</v>
      </c>
      <c r="H43" s="10">
        <f>SUM(H44)</f>
        <v>12356</v>
      </c>
      <c r="I43" s="76">
        <f t="shared" si="4"/>
        <v>3699444</v>
      </c>
      <c r="J43" s="76"/>
    </row>
    <row r="44" spans="1:10" ht="64.5" customHeight="1">
      <c r="A44" s="2"/>
      <c r="B44" s="16"/>
      <c r="C44" s="30"/>
      <c r="D44" s="31"/>
      <c r="E44" s="11" t="s">
        <v>12</v>
      </c>
      <c r="F44" s="45">
        <v>3749444</v>
      </c>
      <c r="G44" s="45">
        <f>SUM(G45+G48)</f>
        <v>162356</v>
      </c>
      <c r="H44" s="54">
        <f>SUM(H45+H48)</f>
        <v>12356</v>
      </c>
      <c r="I44" s="70">
        <f t="shared" si="4"/>
        <v>3599444</v>
      </c>
      <c r="J44" s="71"/>
    </row>
    <row r="45" spans="1:10" ht="64.5" customHeight="1">
      <c r="A45" s="2"/>
      <c r="B45" s="16"/>
      <c r="C45" s="32"/>
      <c r="D45" s="33"/>
      <c r="E45" s="11" t="s">
        <v>63</v>
      </c>
      <c r="F45" s="45">
        <v>906104</v>
      </c>
      <c r="G45" s="45">
        <f>SUM(G46:G47)</f>
        <v>12356</v>
      </c>
      <c r="H45" s="54">
        <f>SUM(H46:H47)</f>
        <v>12356</v>
      </c>
      <c r="I45" s="70">
        <f>SUM(F45-G45+H45)</f>
        <v>906104</v>
      </c>
      <c r="J45" s="71"/>
    </row>
    <row r="46" spans="1:10" ht="64.5" customHeight="1">
      <c r="A46" s="2"/>
      <c r="B46" s="16"/>
      <c r="C46" s="32"/>
      <c r="D46" s="33"/>
      <c r="E46" s="18" t="s">
        <v>30</v>
      </c>
      <c r="F46" s="26">
        <v>0</v>
      </c>
      <c r="G46" s="26">
        <v>0</v>
      </c>
      <c r="H46" s="26">
        <v>12356</v>
      </c>
      <c r="I46" s="66">
        <f t="shared" si="4"/>
        <v>12356</v>
      </c>
      <c r="J46" s="67"/>
    </row>
    <row r="47" spans="1:10" ht="64.5" customHeight="1">
      <c r="A47" s="2"/>
      <c r="B47" s="16"/>
      <c r="C47" s="32"/>
      <c r="D47" s="33"/>
      <c r="E47" s="18" t="s">
        <v>31</v>
      </c>
      <c r="F47" s="26">
        <v>270744</v>
      </c>
      <c r="G47" s="26">
        <v>12356</v>
      </c>
      <c r="H47" s="26">
        <v>0</v>
      </c>
      <c r="I47" s="66">
        <f t="shared" si="4"/>
        <v>258388</v>
      </c>
      <c r="J47" s="67"/>
    </row>
    <row r="48" spans="1:10" ht="64.5" customHeight="1">
      <c r="A48" s="2"/>
      <c r="B48" s="16"/>
      <c r="C48" s="32"/>
      <c r="D48" s="33"/>
      <c r="E48" s="11" t="s">
        <v>62</v>
      </c>
      <c r="F48" s="54">
        <v>785700</v>
      </c>
      <c r="G48" s="54">
        <v>150000</v>
      </c>
      <c r="H48" s="54">
        <v>0</v>
      </c>
      <c r="I48" s="70">
        <f>SUM(F48-G48+H48)</f>
        <v>635700</v>
      </c>
      <c r="J48" s="71"/>
    </row>
    <row r="49" spans="1:10" ht="64.5" customHeight="1">
      <c r="A49" s="2"/>
      <c r="B49" s="16"/>
      <c r="C49" s="32"/>
      <c r="D49" s="33"/>
      <c r="E49" s="18" t="s">
        <v>32</v>
      </c>
      <c r="F49" s="26">
        <v>365880</v>
      </c>
      <c r="G49" s="26">
        <v>150000</v>
      </c>
      <c r="H49" s="26">
        <v>0</v>
      </c>
      <c r="I49" s="66">
        <f t="shared" si="4"/>
        <v>215880</v>
      </c>
      <c r="J49" s="67"/>
    </row>
    <row r="50" spans="1:10" ht="63" customHeight="1">
      <c r="A50" s="2"/>
      <c r="B50" s="16"/>
      <c r="C50" s="75" t="s">
        <v>33</v>
      </c>
      <c r="D50" s="75"/>
      <c r="E50" s="9" t="s">
        <v>34</v>
      </c>
      <c r="F50" s="10">
        <v>1520840</v>
      </c>
      <c r="G50" s="10">
        <f>SUM(G51)</f>
        <v>0</v>
      </c>
      <c r="H50" s="10">
        <f>SUM(H51)</f>
        <v>7000</v>
      </c>
      <c r="I50" s="76">
        <f t="shared" si="4"/>
        <v>1527840</v>
      </c>
      <c r="J50" s="76"/>
    </row>
    <row r="51" spans="1:10" ht="63" customHeight="1">
      <c r="A51" s="2"/>
      <c r="B51" s="16"/>
      <c r="C51" s="32"/>
      <c r="D51" s="33"/>
      <c r="E51" s="11" t="s">
        <v>9</v>
      </c>
      <c r="F51" s="45">
        <v>0</v>
      </c>
      <c r="G51" s="45">
        <f>SUM(G53)</f>
        <v>0</v>
      </c>
      <c r="H51" s="45">
        <f>SUM(H53)</f>
        <v>7000</v>
      </c>
      <c r="I51" s="70">
        <f t="shared" si="4"/>
        <v>7000</v>
      </c>
      <c r="J51" s="71"/>
    </row>
    <row r="52" spans="1:10" ht="63" customHeight="1">
      <c r="A52" s="2"/>
      <c r="B52" s="16"/>
      <c r="C52" s="32"/>
      <c r="D52" s="33"/>
      <c r="E52" s="11" t="s">
        <v>57</v>
      </c>
      <c r="F52" s="45">
        <v>0</v>
      </c>
      <c r="G52" s="45">
        <f>SUM(G53)</f>
        <v>0</v>
      </c>
      <c r="H52" s="45">
        <f>SUM(H53)</f>
        <v>7000</v>
      </c>
      <c r="I52" s="70">
        <f>SUM(F52-G52+H52)</f>
        <v>7000</v>
      </c>
      <c r="J52" s="71"/>
    </row>
    <row r="53" spans="1:10" ht="63" customHeight="1">
      <c r="A53" s="2"/>
      <c r="B53" s="19"/>
      <c r="C53" s="34"/>
      <c r="D53" s="35"/>
      <c r="E53" s="18" t="s">
        <v>35</v>
      </c>
      <c r="F53" s="37">
        <v>0</v>
      </c>
      <c r="G53" s="37">
        <v>0</v>
      </c>
      <c r="H53" s="37">
        <v>7000</v>
      </c>
      <c r="I53" s="66">
        <f t="shared" si="4"/>
        <v>7000</v>
      </c>
      <c r="J53" s="67"/>
    </row>
    <row r="54" spans="1:11" ht="96.75" customHeight="1">
      <c r="A54" s="69">
        <v>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1" ht="68.25" customHeight="1">
      <c r="A55" s="36"/>
      <c r="B55" s="3" t="s">
        <v>0</v>
      </c>
      <c r="C55" s="68" t="s">
        <v>1</v>
      </c>
      <c r="D55" s="68"/>
      <c r="E55" s="3" t="s">
        <v>11</v>
      </c>
      <c r="F55" s="3" t="s">
        <v>2</v>
      </c>
      <c r="G55" s="3" t="s">
        <v>7</v>
      </c>
      <c r="H55" s="3" t="s">
        <v>8</v>
      </c>
      <c r="I55" s="68" t="s">
        <v>3</v>
      </c>
      <c r="J55" s="68"/>
      <c r="K55" s="36"/>
    </row>
    <row r="56" spans="1:10" ht="96.75" customHeight="1">
      <c r="A56" s="2"/>
      <c r="B56" s="4" t="s">
        <v>36</v>
      </c>
      <c r="C56" s="73"/>
      <c r="D56" s="74"/>
      <c r="E56" s="5" t="s">
        <v>37</v>
      </c>
      <c r="F56" s="6">
        <v>11185450</v>
      </c>
      <c r="G56" s="6">
        <f>SUM(G57+G63)</f>
        <v>0</v>
      </c>
      <c r="H56" s="6">
        <f>SUM(H57)</f>
        <v>1894</v>
      </c>
      <c r="I56" s="77">
        <f t="shared" si="4"/>
        <v>11187344</v>
      </c>
      <c r="J56" s="78"/>
    </row>
    <row r="57" spans="1:10" ht="96.75" customHeight="1">
      <c r="A57" s="2"/>
      <c r="B57" s="16"/>
      <c r="C57" s="75" t="s">
        <v>38</v>
      </c>
      <c r="D57" s="75"/>
      <c r="E57" s="9" t="s">
        <v>39</v>
      </c>
      <c r="F57" s="10">
        <v>10600339</v>
      </c>
      <c r="G57" s="10">
        <f>SUM(G58)</f>
        <v>0</v>
      </c>
      <c r="H57" s="10">
        <f>SUM(H58)</f>
        <v>1894</v>
      </c>
      <c r="I57" s="76">
        <f t="shared" si="4"/>
        <v>10602233</v>
      </c>
      <c r="J57" s="76"/>
    </row>
    <row r="58" spans="1:10" ht="69.75" customHeight="1">
      <c r="A58" s="2"/>
      <c r="B58" s="16"/>
      <c r="C58" s="30"/>
      <c r="D58" s="31"/>
      <c r="E58" s="11" t="s">
        <v>12</v>
      </c>
      <c r="F58" s="45">
        <v>10600339</v>
      </c>
      <c r="G58" s="45">
        <f>SUM(G60:G61)</f>
        <v>0</v>
      </c>
      <c r="H58" s="45">
        <f>SUM(H60:H61)</f>
        <v>1894</v>
      </c>
      <c r="I58" s="70">
        <f t="shared" si="4"/>
        <v>10602233</v>
      </c>
      <c r="J58" s="71"/>
    </row>
    <row r="59" spans="1:10" ht="96.75" customHeight="1">
      <c r="A59" s="2"/>
      <c r="B59" s="16"/>
      <c r="C59" s="32"/>
      <c r="D59" s="33"/>
      <c r="E59" s="11" t="s">
        <v>61</v>
      </c>
      <c r="F59" s="45">
        <v>5789072</v>
      </c>
      <c r="G59" s="45">
        <f>SUM(G60:G61)</f>
        <v>0</v>
      </c>
      <c r="H59" s="45">
        <f>SUM(H60:H61)</f>
        <v>1894</v>
      </c>
      <c r="I59" s="70">
        <f aca="true" t="shared" si="5" ref="I59:I65">SUM(F59-G59+H59)</f>
        <v>5790966</v>
      </c>
      <c r="J59" s="71"/>
    </row>
    <row r="60" spans="1:10" ht="150" customHeight="1">
      <c r="A60" s="2"/>
      <c r="B60" s="16"/>
      <c r="C60" s="32"/>
      <c r="D60" s="33"/>
      <c r="E60" s="18" t="s">
        <v>40</v>
      </c>
      <c r="F60" s="26">
        <v>612972</v>
      </c>
      <c r="G60" s="26">
        <v>0</v>
      </c>
      <c r="H60" s="26">
        <v>1515</v>
      </c>
      <c r="I60" s="66">
        <f t="shared" si="5"/>
        <v>614487</v>
      </c>
      <c r="J60" s="67"/>
    </row>
    <row r="61" spans="1:10" ht="168.75" customHeight="1">
      <c r="A61" s="2"/>
      <c r="B61" s="19"/>
      <c r="C61" s="34"/>
      <c r="D61" s="35"/>
      <c r="E61" s="18" t="s">
        <v>41</v>
      </c>
      <c r="F61" s="26">
        <v>153243</v>
      </c>
      <c r="G61" s="26">
        <v>0</v>
      </c>
      <c r="H61" s="26">
        <v>379</v>
      </c>
      <c r="I61" s="66">
        <f t="shared" si="5"/>
        <v>153622</v>
      </c>
      <c r="J61" s="67"/>
    </row>
    <row r="62" spans="1:10" ht="57.75" customHeight="1">
      <c r="A62" s="2"/>
      <c r="B62" s="4" t="s">
        <v>42</v>
      </c>
      <c r="C62" s="73"/>
      <c r="D62" s="74"/>
      <c r="E62" s="5" t="s">
        <v>43</v>
      </c>
      <c r="F62" s="6">
        <v>13454760</v>
      </c>
      <c r="G62" s="6">
        <f>SUM(G63+G69)</f>
        <v>0</v>
      </c>
      <c r="H62" s="6">
        <f>SUM(H63+H69)</f>
        <v>472500</v>
      </c>
      <c r="I62" s="77">
        <f t="shared" si="5"/>
        <v>13927260</v>
      </c>
      <c r="J62" s="78"/>
    </row>
    <row r="63" spans="1:10" ht="63.75" customHeight="1">
      <c r="A63" s="2"/>
      <c r="B63" s="16"/>
      <c r="C63" s="75" t="s">
        <v>44</v>
      </c>
      <c r="D63" s="75"/>
      <c r="E63" s="9" t="s">
        <v>74</v>
      </c>
      <c r="F63" s="10">
        <v>1230381</v>
      </c>
      <c r="G63" s="10">
        <f>SUM(G64)</f>
        <v>0</v>
      </c>
      <c r="H63" s="10">
        <f>SUM(H64)</f>
        <v>52500</v>
      </c>
      <c r="I63" s="76">
        <f t="shared" si="5"/>
        <v>1282881</v>
      </c>
      <c r="J63" s="76"/>
    </row>
    <row r="64" spans="1:10" ht="60" customHeight="1">
      <c r="A64" s="2"/>
      <c r="B64" s="16"/>
      <c r="C64" s="30"/>
      <c r="D64" s="31"/>
      <c r="E64" s="11" t="s">
        <v>12</v>
      </c>
      <c r="F64" s="45">
        <v>1230381</v>
      </c>
      <c r="G64" s="45">
        <f>SUM(G66:G68)</f>
        <v>0</v>
      </c>
      <c r="H64" s="45">
        <f>SUM(H66:H68)</f>
        <v>52500</v>
      </c>
      <c r="I64" s="70">
        <f t="shared" si="5"/>
        <v>1282881</v>
      </c>
      <c r="J64" s="71"/>
    </row>
    <row r="65" spans="1:10" ht="50.25" customHeight="1">
      <c r="A65" s="2"/>
      <c r="B65" s="16"/>
      <c r="C65" s="32"/>
      <c r="D65" s="33"/>
      <c r="E65" s="46" t="s">
        <v>69</v>
      </c>
      <c r="F65" s="45">
        <v>1230381</v>
      </c>
      <c r="G65" s="45">
        <f>SUM(G66:G68)</f>
        <v>0</v>
      </c>
      <c r="H65" s="45">
        <f>SUM(H66:H68)</f>
        <v>52500</v>
      </c>
      <c r="I65" s="70">
        <f t="shared" si="5"/>
        <v>1282881</v>
      </c>
      <c r="J65" s="71"/>
    </row>
    <row r="66" spans="1:10" ht="78.75" customHeight="1">
      <c r="A66" s="2"/>
      <c r="B66" s="16"/>
      <c r="C66" s="32"/>
      <c r="D66" s="33"/>
      <c r="E66" s="18" t="s">
        <v>46</v>
      </c>
      <c r="F66" s="26">
        <v>148487</v>
      </c>
      <c r="G66" s="26">
        <v>0</v>
      </c>
      <c r="H66" s="26">
        <v>42000</v>
      </c>
      <c r="I66" s="66">
        <f>SUM(F66-G66+H66)</f>
        <v>190487</v>
      </c>
      <c r="J66" s="67"/>
    </row>
    <row r="67" spans="1:10" ht="78.75" customHeight="1">
      <c r="A67" s="2"/>
      <c r="B67" s="16"/>
      <c r="C67" s="32"/>
      <c r="D67" s="33"/>
      <c r="E67" s="18" t="s">
        <v>45</v>
      </c>
      <c r="F67" s="26">
        <v>106603</v>
      </c>
      <c r="G67" s="26">
        <v>0</v>
      </c>
      <c r="H67" s="26">
        <v>2000</v>
      </c>
      <c r="I67" s="66">
        <f>SUM(F67-G67+H67)</f>
        <v>108603</v>
      </c>
      <c r="J67" s="67"/>
    </row>
    <row r="68" spans="1:10" ht="78.75" customHeight="1">
      <c r="A68" s="2"/>
      <c r="B68" s="16"/>
      <c r="C68" s="32"/>
      <c r="D68" s="33"/>
      <c r="E68" s="18" t="s">
        <v>47</v>
      </c>
      <c r="F68" s="26">
        <v>182114</v>
      </c>
      <c r="G68" s="26">
        <v>0</v>
      </c>
      <c r="H68" s="26">
        <v>8500</v>
      </c>
      <c r="I68" s="66">
        <f>SUM(F68-G68+H68)</f>
        <v>190614</v>
      </c>
      <c r="J68" s="67"/>
    </row>
    <row r="69" spans="1:10" ht="78.75" customHeight="1">
      <c r="A69" s="2"/>
      <c r="B69" s="16"/>
      <c r="C69" s="75" t="s">
        <v>48</v>
      </c>
      <c r="D69" s="75"/>
      <c r="E69" s="9" t="s">
        <v>49</v>
      </c>
      <c r="F69" s="10">
        <v>5224416</v>
      </c>
      <c r="G69" s="10">
        <f>SUM(G70)</f>
        <v>0</v>
      </c>
      <c r="H69" s="10">
        <f>SUM(H70)</f>
        <v>420000</v>
      </c>
      <c r="I69" s="76">
        <f aca="true" t="shared" si="6" ref="I69:I79">SUM(F69-G69+H69)</f>
        <v>5644416</v>
      </c>
      <c r="J69" s="76"/>
    </row>
    <row r="70" spans="1:10" ht="65.25" customHeight="1">
      <c r="A70" s="2"/>
      <c r="B70" s="16"/>
      <c r="C70" s="32"/>
      <c r="D70" s="33"/>
      <c r="E70" s="11" t="s">
        <v>12</v>
      </c>
      <c r="F70" s="47">
        <v>5224416</v>
      </c>
      <c r="G70" s="47">
        <f>SUM(G72)</f>
        <v>0</v>
      </c>
      <c r="H70" s="47">
        <f>SUM(H72)</f>
        <v>420000</v>
      </c>
      <c r="I70" s="72">
        <f t="shared" si="6"/>
        <v>5644416</v>
      </c>
      <c r="J70" s="72"/>
    </row>
    <row r="71" spans="1:10" ht="67.5" customHeight="1">
      <c r="A71" s="2"/>
      <c r="B71" s="16"/>
      <c r="C71" s="32"/>
      <c r="D71" s="33"/>
      <c r="E71" s="46" t="s">
        <v>59</v>
      </c>
      <c r="F71" s="47">
        <v>5224416</v>
      </c>
      <c r="G71" s="47">
        <f>SUM(G72)</f>
        <v>0</v>
      </c>
      <c r="H71" s="47">
        <f>SUM(H72)</f>
        <v>420000</v>
      </c>
      <c r="I71" s="72">
        <f>SUM(F71-G71+H71)</f>
        <v>5644416</v>
      </c>
      <c r="J71" s="72"/>
    </row>
    <row r="72" spans="1:10" ht="78.75" customHeight="1">
      <c r="A72" s="2"/>
      <c r="B72" s="19"/>
      <c r="C72" s="34"/>
      <c r="D72" s="35"/>
      <c r="E72" s="18" t="s">
        <v>50</v>
      </c>
      <c r="F72" s="37">
        <v>5224416</v>
      </c>
      <c r="G72" s="37">
        <v>0</v>
      </c>
      <c r="H72" s="37">
        <v>420000</v>
      </c>
      <c r="I72" s="62">
        <f t="shared" si="6"/>
        <v>5644416</v>
      </c>
      <c r="J72" s="62"/>
    </row>
    <row r="73" spans="1:11" ht="78.75" customHeight="1">
      <c r="A73" s="69">
        <v>7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ht="78.75" customHeight="1">
      <c r="A74" s="36"/>
      <c r="B74" s="3" t="s">
        <v>0</v>
      </c>
      <c r="C74" s="68" t="s">
        <v>1</v>
      </c>
      <c r="D74" s="68"/>
      <c r="E74" s="3" t="s">
        <v>11</v>
      </c>
      <c r="F74" s="3" t="s">
        <v>2</v>
      </c>
      <c r="G74" s="3" t="s">
        <v>7</v>
      </c>
      <c r="H74" s="3" t="s">
        <v>8</v>
      </c>
      <c r="I74" s="68" t="s">
        <v>3</v>
      </c>
      <c r="J74" s="68"/>
      <c r="K74" s="36"/>
    </row>
    <row r="75" spans="1:10" ht="78.75" customHeight="1">
      <c r="A75" s="2"/>
      <c r="B75" s="4" t="s">
        <v>51</v>
      </c>
      <c r="C75" s="73"/>
      <c r="D75" s="74"/>
      <c r="E75" s="5" t="s">
        <v>52</v>
      </c>
      <c r="F75" s="6">
        <v>416448</v>
      </c>
      <c r="G75" s="6">
        <f>SUM(G76)</f>
        <v>12254</v>
      </c>
      <c r="H75" s="6">
        <f>SUM(H76)</f>
        <v>0</v>
      </c>
      <c r="I75" s="77">
        <f t="shared" si="6"/>
        <v>404194</v>
      </c>
      <c r="J75" s="78"/>
    </row>
    <row r="76" spans="1:10" ht="78.75" customHeight="1">
      <c r="A76" s="2"/>
      <c r="B76" s="16"/>
      <c r="C76" s="75" t="s">
        <v>53</v>
      </c>
      <c r="D76" s="75"/>
      <c r="E76" s="9" t="s">
        <v>54</v>
      </c>
      <c r="F76" s="10">
        <v>186448</v>
      </c>
      <c r="G76" s="10">
        <f>SUM(G77)</f>
        <v>12254</v>
      </c>
      <c r="H76" s="10">
        <f>SUM(H77)</f>
        <v>0</v>
      </c>
      <c r="I76" s="76">
        <f t="shared" si="6"/>
        <v>174194</v>
      </c>
      <c r="J76" s="76"/>
    </row>
    <row r="77" spans="1:10" ht="78.75" customHeight="1">
      <c r="A77" s="2"/>
      <c r="B77" s="16"/>
      <c r="C77" s="30"/>
      <c r="D77" s="31"/>
      <c r="E77" s="11" t="s">
        <v>12</v>
      </c>
      <c r="F77" s="45">
        <v>186448</v>
      </c>
      <c r="G77" s="45">
        <f>SUM(G79:G79)</f>
        <v>12254</v>
      </c>
      <c r="H77" s="45">
        <f>SUM(H79:H79)</f>
        <v>0</v>
      </c>
      <c r="I77" s="70">
        <f t="shared" si="6"/>
        <v>174194</v>
      </c>
      <c r="J77" s="71"/>
    </row>
    <row r="78" spans="1:10" ht="78.75" customHeight="1">
      <c r="A78" s="2"/>
      <c r="B78" s="16"/>
      <c r="C78" s="32"/>
      <c r="D78" s="33"/>
      <c r="E78" s="11" t="s">
        <v>63</v>
      </c>
      <c r="F78" s="45">
        <v>186448</v>
      </c>
      <c r="G78" s="45">
        <f>SUM(G79)</f>
        <v>12254</v>
      </c>
      <c r="H78" s="45">
        <f>SUM(H79)</f>
        <v>0</v>
      </c>
      <c r="I78" s="70">
        <f>SUM(F78-G78+H78)</f>
        <v>174194</v>
      </c>
      <c r="J78" s="71"/>
    </row>
    <row r="79" spans="1:10" ht="78.75" customHeight="1">
      <c r="A79" s="2"/>
      <c r="B79" s="19"/>
      <c r="C79" s="34"/>
      <c r="D79" s="35"/>
      <c r="E79" s="15" t="s">
        <v>55</v>
      </c>
      <c r="F79" s="26">
        <v>129131</v>
      </c>
      <c r="G79" s="26">
        <v>12254</v>
      </c>
      <c r="H79" s="26">
        <v>0</v>
      </c>
      <c r="I79" s="62">
        <f t="shared" si="6"/>
        <v>116877</v>
      </c>
      <c r="J79" s="62"/>
    </row>
    <row r="80" spans="1:10" ht="30.75" customHeight="1">
      <c r="A80" s="2"/>
      <c r="B80" s="79"/>
      <c r="C80" s="79"/>
      <c r="D80" s="79"/>
      <c r="E80" s="40"/>
      <c r="F80" s="40"/>
      <c r="G80" s="40"/>
      <c r="H80" s="40"/>
      <c r="I80" s="40"/>
      <c r="J80" s="40"/>
    </row>
    <row r="81" spans="1:10" ht="74.25" customHeight="1">
      <c r="A81" s="2"/>
      <c r="B81" s="82" t="s">
        <v>6</v>
      </c>
      <c r="C81" s="83"/>
      <c r="D81" s="83"/>
      <c r="E81" s="84"/>
      <c r="F81" s="20">
        <v>188150002</v>
      </c>
      <c r="G81" s="20">
        <f>SUM(G4+G15+G42+G56+G62+G75)</f>
        <v>715340</v>
      </c>
      <c r="H81" s="20">
        <f>SUM(H4+H15+H42+H56+H62+H75)</f>
        <v>973746</v>
      </c>
      <c r="I81" s="70">
        <f>SUM(F81-G81+H81)</f>
        <v>188408408</v>
      </c>
      <c r="J81" s="71"/>
    </row>
    <row r="82" spans="1:10" ht="74.25" customHeight="1">
      <c r="A82" s="2"/>
      <c r="B82" s="23"/>
      <c r="C82" s="23"/>
      <c r="D82" s="23"/>
      <c r="E82" s="23"/>
      <c r="F82" s="24"/>
      <c r="G82" s="24"/>
      <c r="H82" s="24"/>
      <c r="I82" s="24"/>
      <c r="J82" s="24"/>
    </row>
    <row r="83" spans="1:10" ht="174" customHeight="1">
      <c r="A83" s="2"/>
      <c r="B83" s="23"/>
      <c r="C83" s="23"/>
      <c r="D83" s="23"/>
      <c r="E83" s="23"/>
      <c r="F83" s="24"/>
      <c r="G83" s="24"/>
      <c r="H83" s="24"/>
      <c r="I83" s="24"/>
      <c r="J83" s="24"/>
    </row>
    <row r="84" spans="1:10" ht="200.2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ht="5.25" customHeight="1">
      <c r="A85" s="2"/>
      <c r="B85" s="2"/>
      <c r="C85" s="2"/>
      <c r="D85" s="2"/>
      <c r="E85" s="2"/>
      <c r="F85" s="2"/>
      <c r="G85" s="2"/>
      <c r="H85" s="2"/>
      <c r="I85" s="2"/>
      <c r="J85" s="80"/>
    </row>
    <row r="86" spans="1:10" ht="162.75" customHeight="1">
      <c r="A86" s="2"/>
      <c r="B86" s="2"/>
      <c r="C86" s="2"/>
      <c r="D86" s="2"/>
      <c r="E86" s="2"/>
      <c r="F86" s="2"/>
      <c r="G86" s="2"/>
      <c r="H86" s="2"/>
      <c r="I86" s="2"/>
      <c r="J86" s="80"/>
    </row>
    <row r="87" spans="1:10" ht="232.5" customHeight="1">
      <c r="A87" s="2"/>
      <c r="B87" s="2"/>
      <c r="C87" s="2"/>
      <c r="D87" s="2"/>
      <c r="E87" s="2"/>
      <c r="F87" s="2"/>
      <c r="G87" s="2"/>
      <c r="H87" s="2"/>
      <c r="I87" s="2"/>
      <c r="J87" s="80"/>
    </row>
    <row r="88" spans="1:10" ht="155.25" customHeight="1">
      <c r="A88" s="2"/>
      <c r="B88" s="2"/>
      <c r="C88" s="2"/>
      <c r="D88" s="2"/>
      <c r="E88" s="2"/>
      <c r="F88" s="2"/>
      <c r="G88" s="2"/>
      <c r="H88" s="2"/>
      <c r="I88" s="2"/>
      <c r="J88" s="80"/>
    </row>
    <row r="89" spans="1:10" ht="105" customHeight="1" hidden="1">
      <c r="A89" s="2"/>
      <c r="B89" s="81"/>
      <c r="C89" s="81"/>
      <c r="D89" s="2"/>
      <c r="E89" s="2"/>
      <c r="F89" s="2"/>
      <c r="G89" s="2"/>
      <c r="H89" s="2"/>
      <c r="I89" s="2"/>
      <c r="J89" s="80"/>
    </row>
    <row r="90" spans="1:10" ht="90" customHeight="1" hidden="1">
      <c r="A90" s="2"/>
      <c r="B90" s="81"/>
      <c r="C90" s="81"/>
      <c r="D90" s="2"/>
      <c r="E90" s="2"/>
      <c r="F90" s="2"/>
      <c r="G90" s="2"/>
      <c r="H90" s="2"/>
      <c r="I90" s="2"/>
      <c r="J90" s="41"/>
    </row>
    <row r="91" spans="1:10" ht="156" customHeight="1">
      <c r="A91" s="2"/>
      <c r="B91" s="81"/>
      <c r="C91" s="81"/>
      <c r="D91" s="2"/>
      <c r="E91" s="2"/>
      <c r="F91" s="2"/>
      <c r="G91" s="2"/>
      <c r="H91" s="2"/>
      <c r="I91" s="2"/>
      <c r="J91" s="2"/>
    </row>
    <row r="92" spans="1:11" ht="55.5" customHeight="1">
      <c r="A92" s="69">
        <v>8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0" ht="34.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34.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34.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34.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34.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34.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34.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34.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74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34.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8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8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8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34.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34.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34.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34.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34.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34.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34.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34.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34.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34.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34.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34.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34.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31" ht="7.5" customHeight="1"/>
    <row r="132" ht="12.75" hidden="1"/>
    <row r="133" spans="2:10" ht="38.25" customHeight="1">
      <c r="B133" s="39"/>
      <c r="C133" s="39"/>
      <c r="D133" s="39"/>
      <c r="E133" s="39"/>
      <c r="F133" s="39"/>
      <c r="G133" s="39"/>
      <c r="H133" s="39"/>
      <c r="I133" s="39"/>
      <c r="J133" s="39"/>
    </row>
    <row r="134" spans="2:10" ht="12.75" customHeight="1">
      <c r="B134" s="39"/>
      <c r="C134" s="39"/>
      <c r="D134" s="39"/>
      <c r="E134" s="39"/>
      <c r="F134" s="39"/>
      <c r="G134" s="39"/>
      <c r="H134" s="39"/>
      <c r="I134" s="39"/>
      <c r="J134" s="39"/>
    </row>
  </sheetData>
  <sheetProtection/>
  <mergeCells count="112">
    <mergeCell ref="C15:D15"/>
    <mergeCell ref="I13:J13"/>
    <mergeCell ref="C34:D34"/>
    <mergeCell ref="I56:J56"/>
    <mergeCell ref="I57:J57"/>
    <mergeCell ref="A27:K27"/>
    <mergeCell ref="C57:D57"/>
    <mergeCell ref="I50:J50"/>
    <mergeCell ref="I51:J51"/>
    <mergeCell ref="I10:J10"/>
    <mergeCell ref="I11:J11"/>
    <mergeCell ref="I9:J9"/>
    <mergeCell ref="C17:D17"/>
    <mergeCell ref="I17:J17"/>
    <mergeCell ref="I23:J23"/>
    <mergeCell ref="I16:J16"/>
    <mergeCell ref="I15:J15"/>
    <mergeCell ref="I18:J18"/>
    <mergeCell ref="I21:J21"/>
    <mergeCell ref="I26:J26"/>
    <mergeCell ref="C56:D56"/>
    <mergeCell ref="I37:J37"/>
    <mergeCell ref="I38:J38"/>
    <mergeCell ref="I20:J20"/>
    <mergeCell ref="I33:J33"/>
    <mergeCell ref="I46:J46"/>
    <mergeCell ref="I47:J47"/>
    <mergeCell ref="I29:J29"/>
    <mergeCell ref="C23:D23"/>
    <mergeCell ref="I40:J40"/>
    <mergeCell ref="C41:D41"/>
    <mergeCell ref="C42:D42"/>
    <mergeCell ref="I61:J61"/>
    <mergeCell ref="I58:J58"/>
    <mergeCell ref="I60:J60"/>
    <mergeCell ref="C43:D43"/>
    <mergeCell ref="I59:J59"/>
    <mergeCell ref="I41:J41"/>
    <mergeCell ref="I35:J35"/>
    <mergeCell ref="C50:D50"/>
    <mergeCell ref="C4:D4"/>
    <mergeCell ref="I4:J4"/>
    <mergeCell ref="I43:J43"/>
    <mergeCell ref="C5:D5"/>
    <mergeCell ref="I5:J5"/>
    <mergeCell ref="C36:D36"/>
    <mergeCell ref="C22:D22"/>
    <mergeCell ref="I22:J22"/>
    <mergeCell ref="A1:J1"/>
    <mergeCell ref="B2:F2"/>
    <mergeCell ref="H2:J2"/>
    <mergeCell ref="C3:D3"/>
    <mergeCell ref="I3:J3"/>
    <mergeCell ref="I34:J34"/>
    <mergeCell ref="C16:D16"/>
    <mergeCell ref="I19:J19"/>
    <mergeCell ref="I30:J30"/>
    <mergeCell ref="I14:J14"/>
    <mergeCell ref="I66:J66"/>
    <mergeCell ref="I70:J70"/>
    <mergeCell ref="I72:J72"/>
    <mergeCell ref="I62:J62"/>
    <mergeCell ref="C62:D62"/>
    <mergeCell ref="I52:J52"/>
    <mergeCell ref="I39:J39"/>
    <mergeCell ref="I32:J32"/>
    <mergeCell ref="C35:D35"/>
    <mergeCell ref="I45:J45"/>
    <mergeCell ref="I36:J36"/>
    <mergeCell ref="I67:J67"/>
    <mergeCell ref="I49:J49"/>
    <mergeCell ref="I44:J44"/>
    <mergeCell ref="I42:J42"/>
    <mergeCell ref="I53:J53"/>
    <mergeCell ref="I76:J76"/>
    <mergeCell ref="I77:J77"/>
    <mergeCell ref="A73:K73"/>
    <mergeCell ref="B80:D80"/>
    <mergeCell ref="J85:J89"/>
    <mergeCell ref="B89:C91"/>
    <mergeCell ref="I81:J81"/>
    <mergeCell ref="B81:E81"/>
    <mergeCell ref="C28:D28"/>
    <mergeCell ref="I28:J28"/>
    <mergeCell ref="C55:D55"/>
    <mergeCell ref="I55:J55"/>
    <mergeCell ref="I48:J48"/>
    <mergeCell ref="I79:J79"/>
    <mergeCell ref="C69:D69"/>
    <mergeCell ref="I69:J69"/>
    <mergeCell ref="I68:J68"/>
    <mergeCell ref="I75:J75"/>
    <mergeCell ref="A92:K92"/>
    <mergeCell ref="I65:J65"/>
    <mergeCell ref="I71:J71"/>
    <mergeCell ref="I78:J78"/>
    <mergeCell ref="A54:K54"/>
    <mergeCell ref="C75:D75"/>
    <mergeCell ref="C76:D76"/>
    <mergeCell ref="C63:D63"/>
    <mergeCell ref="I63:J63"/>
    <mergeCell ref="I64:J64"/>
    <mergeCell ref="I8:J8"/>
    <mergeCell ref="I7:J7"/>
    <mergeCell ref="I6:J6"/>
    <mergeCell ref="C6:D6"/>
    <mergeCell ref="I12:J12"/>
    <mergeCell ref="C74:D74"/>
    <mergeCell ref="I74:J74"/>
    <mergeCell ref="I31:J31"/>
    <mergeCell ref="I24:J24"/>
    <mergeCell ref="I25:J25"/>
  </mergeCells>
  <printOptions/>
  <pageMargins left="0.15748031496062992" right="0.7480314960629921" top="0.984251968503937" bottom="0.7874015748031497" header="0.5118110236220472" footer="0.5118110236220472"/>
  <pageSetup fitToHeight="13" horizontalDpi="300" verticalDpi="300" orientation="landscape" paperSize="9" scale="27" r:id="rId1"/>
  <headerFooter>
    <oddHeader>&amp;R&amp;18Tabela Nr 2a do
 Uchwały  Rady Powiatu Wołomińskiego 
Nr  XXIII-233/2016 
z dnia 25 sierpnia 2016 r.</oddHeader>
  </headerFooter>
  <rowBreaks count="3" manualBreakCount="3">
    <brk id="27" max="10" man="1"/>
    <brk id="54" max="10" man="1"/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2016-08-25T13:33:26Z</cp:lastPrinted>
  <dcterms:modified xsi:type="dcterms:W3CDTF">2016-08-29T10:18:17Z</dcterms:modified>
  <cp:category/>
  <cp:version/>
  <cp:contentType/>
  <cp:contentStatus/>
</cp:coreProperties>
</file>