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'doc1'!$A$1:$K$60</definedName>
  </definedNames>
  <calcPr fullCalcOnLoad="1"/>
</workbook>
</file>

<file path=xl/sharedStrings.xml><?xml version="1.0" encoding="utf-8"?>
<sst xmlns="http://schemas.openxmlformats.org/spreadsheetml/2006/main" count="71" uniqueCount="62">
  <si>
    <t>Dział</t>
  </si>
  <si>
    <t>Rozdział</t>
  </si>
  <si>
    <t>Przed zmianą</t>
  </si>
  <si>
    <t>Po zmianie</t>
  </si>
  <si>
    <t>852</t>
  </si>
  <si>
    <t>Pomoc społeczna</t>
  </si>
  <si>
    <t>Razem:</t>
  </si>
  <si>
    <t xml:space="preserve">Zmniejszenie </t>
  </si>
  <si>
    <t>Zwiększenie</t>
  </si>
  <si>
    <t>Wydatki majątkowe, w tym:</t>
  </si>
  <si>
    <t xml:space="preserve">             Wydatki budżetu powiatu w 2016 roku - zmiany </t>
  </si>
  <si>
    <t>Tytuł wydatków</t>
  </si>
  <si>
    <t>Wydatki bieżące, w tym:</t>
  </si>
  <si>
    <t>Pozostała działalność</t>
  </si>
  <si>
    <t>85201</t>
  </si>
  <si>
    <t>Placówki opiekuńczo - wychowawcze</t>
  </si>
  <si>
    <t>801</t>
  </si>
  <si>
    <t>Oświata i wychowanie</t>
  </si>
  <si>
    <t>80195</t>
  </si>
  <si>
    <t>80102</t>
  </si>
  <si>
    <t>Wydatki bieżące - zakup usług remontowych - remonty szkół specjalnych</t>
  </si>
  <si>
    <t>80130</t>
  </si>
  <si>
    <t>Szkoły zawodowe</t>
  </si>
  <si>
    <t>Wydatki bieżące - zakup usług remontowych - remonty szkół zawodowych</t>
  </si>
  <si>
    <t>Budowa ogrodzenia terenu Zespołu Szkól Ekonomicznych w Wołominie</t>
  </si>
  <si>
    <t>Przebudowa budynku Zespołu Szkół Techniczno - Zawodowych w Radzyminie wymiana instalacji CO i CWU</t>
  </si>
  <si>
    <t>80146</t>
  </si>
  <si>
    <t>Dokształcanie i doskonalenie nauczycieli</t>
  </si>
  <si>
    <t>Wydatki osobowe niezaliczone do wynagrodzeń - opłata za finansowanie czesnego - nauczyciele ZS w Zielonce</t>
  </si>
  <si>
    <t>Wydatki na szkolenia dla nauczycieli ZS w Zielonce</t>
  </si>
  <si>
    <t>Opracowanie dokumentacji projektowej budowy Domu Dziecka w Równem</t>
  </si>
  <si>
    <t>Przebudowa budynku  kuchni w Domu Dziecka w Równem</t>
  </si>
  <si>
    <t>600</t>
  </si>
  <si>
    <t>Transport i łączność</t>
  </si>
  <si>
    <t>60014</t>
  </si>
  <si>
    <t>Drogi publiczne powiatowe</t>
  </si>
  <si>
    <t>630</t>
  </si>
  <si>
    <t>Turystyka</t>
  </si>
  <si>
    <t>63003</t>
  </si>
  <si>
    <t>Zadania w zakresie upowszechniania turystyki</t>
  </si>
  <si>
    <t>Wydatki na zakupy inwestycyjne - Zakup samochodu osobowego na potrzeby WID</t>
  </si>
  <si>
    <t>Uporządkowanie ruchu turystycznego na obszarach Natura 2000 Kuligów 2020</t>
  </si>
  <si>
    <t>Wynagrodzenie koordynatora projektu Green, greener, the greenest wind, water and the world - ZS Zielonka</t>
  </si>
  <si>
    <t>020</t>
  </si>
  <si>
    <t>Leśnictwo</t>
  </si>
  <si>
    <t xml:space="preserve">02002 </t>
  </si>
  <si>
    <t>Wydatki bieżące -przeznaczone na wykonanie uproszczonych planów urządzenia lasów niestanowiących własności Skarbu Państwa</t>
  </si>
  <si>
    <t>Dotacje majątkowe, w tym:</t>
  </si>
  <si>
    <t>Dotacja celowa dla Gminy Marki - Budowa ciągu pieszo-rowerowego w ciągu drogi powiatowej ulica Kościuszki i Sosnowej w Markach</t>
  </si>
  <si>
    <t>754</t>
  </si>
  <si>
    <t>Bezpieczeństwo publiczne i ochrona przeciwpożarowa</t>
  </si>
  <si>
    <t>75404</t>
  </si>
  <si>
    <t>Komendy wojewódzkie policji</t>
  </si>
  <si>
    <t>Nadzór nad gospodarką leśną</t>
  </si>
  <si>
    <t>758</t>
  </si>
  <si>
    <t>75818</t>
  </si>
  <si>
    <t>Rezerwy ogólne i celowe</t>
  </si>
  <si>
    <t xml:space="preserve">Różne rozliczenia </t>
  </si>
  <si>
    <t>Rezerwa ogólna</t>
  </si>
  <si>
    <t>Projekt przebudowy mostu na drodze powiatowej Nr 4334 msc. Lipka, gm. Klembów</t>
  </si>
  <si>
    <t>Szkoły podstawowe specjalne</t>
  </si>
  <si>
    <t>Wydatki bieżące - wpłata na fundusz wsparcia policji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</si>
</sst>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24"/>
      <color indexed="8"/>
      <name val="Arial"/>
      <family val="2"/>
    </font>
    <font>
      <b/>
      <sz val="28"/>
      <color indexed="8"/>
      <name val="Arial"/>
      <family val="2"/>
    </font>
    <font>
      <b/>
      <sz val="48"/>
      <color indexed="8"/>
      <name val="Arial"/>
      <family val="2"/>
    </font>
    <font>
      <sz val="2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8"/>
      <color indexed="30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25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5" fillId="32" borderId="0" applyNumberFormat="0" applyBorder="0" applyAlignment="0" applyProtection="0"/>
  </cellStyleXfs>
  <cellXfs count="79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" fillId="33" borderId="0" xfId="0" applyNumberFormat="1" applyFont="1" applyFill="1" applyAlignment="1" applyProtection="1">
      <alignment horizontal="left" vertical="top" wrapText="1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7" borderId="10" xfId="0" applyNumberFormat="1" applyFont="1" applyFill="1" applyBorder="1" applyAlignment="1" applyProtection="1">
      <alignment horizontal="left" vertical="center" wrapText="1"/>
      <protection locked="0"/>
    </xf>
    <xf numFmtId="4" fontId="7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7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37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37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7" borderId="11" xfId="0" applyNumberFormat="1" applyFont="1" applyFill="1" applyBorder="1" applyAlignment="1" applyProtection="1">
      <alignment horizontal="center" vertical="center" wrapText="1"/>
      <protection locked="0"/>
    </xf>
    <xf numFmtId="4" fontId="5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37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37" borderId="15" xfId="0" applyNumberFormat="1" applyFont="1" applyFill="1" applyBorder="1" applyAlignment="1" applyProtection="1">
      <alignment horizontal="center" vertical="center" wrapText="1"/>
      <protection locked="0"/>
    </xf>
    <xf numFmtId="49" fontId="7" fillId="37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37" borderId="1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17" xfId="0" applyNumberFormat="1" applyFont="1" applyFill="1" applyBorder="1" applyAlignment="1" applyProtection="1">
      <alignment horizontal="right" vertical="center" wrapText="1"/>
      <protection locked="0"/>
    </xf>
    <xf numFmtId="4" fontId="7" fillId="37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7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37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0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37" borderId="18" xfId="0" applyNumberFormat="1" applyFont="1" applyFill="1" applyBorder="1" applyAlignment="1" applyProtection="1">
      <alignment horizontal="center" vertical="center" wrapText="1"/>
      <protection locked="0"/>
    </xf>
    <xf numFmtId="4" fontId="7" fillId="37" borderId="18" xfId="0" applyNumberFormat="1" applyFont="1" applyFill="1" applyBorder="1" applyAlignment="1" applyProtection="1">
      <alignment horizontal="right" vertical="center" wrapText="1"/>
      <protection locked="0"/>
    </xf>
    <xf numFmtId="0" fontId="5" fillId="37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37" borderId="19" xfId="0" applyNumberFormat="1" applyFont="1" applyFill="1" applyBorder="1" applyAlignment="1" applyProtection="1">
      <alignment horizontal="left" vertical="center" wrapText="1"/>
      <protection locked="0"/>
    </xf>
    <xf numFmtId="4" fontId="7" fillId="37" borderId="19" xfId="0" applyNumberFormat="1" applyFont="1" applyFill="1" applyBorder="1" applyAlignment="1" applyProtection="1">
      <alignment horizontal="right" vertical="center" wrapText="1"/>
      <protection locked="0"/>
    </xf>
    <xf numFmtId="0" fontId="7" fillId="37" borderId="18" xfId="0" applyNumberFormat="1" applyFont="1" applyFill="1" applyBorder="1" applyAlignment="1" applyProtection="1">
      <alignment horizontal="left" vertical="center" wrapText="1"/>
      <protection locked="0"/>
    </xf>
    <xf numFmtId="49" fontId="5" fillId="37" borderId="19" xfId="0" applyNumberFormat="1" applyFont="1" applyFill="1" applyBorder="1" applyAlignment="1" applyProtection="1">
      <alignment horizontal="center" vertical="center" wrapText="1"/>
      <protection locked="0"/>
    </xf>
    <xf numFmtId="4" fontId="7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7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37" borderId="13" xfId="0" applyNumberFormat="1" applyFont="1" applyFill="1" applyBorder="1" applyAlignment="1" applyProtection="1">
      <alignment horizontal="center" vertical="center" wrapText="1"/>
      <protection locked="0"/>
    </xf>
    <xf numFmtId="4" fontId="5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38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7" borderId="11" xfId="0" applyNumberFormat="1" applyFont="1" applyFill="1" applyBorder="1" applyAlignment="1" applyProtection="1">
      <alignment horizontal="center" vertical="center" wrapText="1"/>
      <protection locked="0"/>
    </xf>
    <xf numFmtId="4" fontId="7" fillId="37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8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37" borderId="20" xfId="0" applyNumberFormat="1" applyFont="1" applyFill="1" applyBorder="1" applyAlignment="1" applyProtection="1">
      <alignment horizontal="right" vertical="center" wrapText="1"/>
      <protection locked="0"/>
    </xf>
    <xf numFmtId="4" fontId="7" fillId="37" borderId="17" xfId="0" applyNumberFormat="1" applyFont="1" applyFill="1" applyBorder="1" applyAlignment="1" applyProtection="1">
      <alignment horizontal="right" vertical="center" wrapText="1"/>
      <protection locked="0"/>
    </xf>
    <xf numFmtId="4" fontId="5" fillId="35" borderId="20" xfId="0" applyNumberFormat="1" applyFont="1" applyFill="1" applyBorder="1" applyAlignment="1" applyProtection="1">
      <alignment horizontal="right" vertical="center" wrapText="1"/>
      <protection locked="0"/>
    </xf>
    <xf numFmtId="4" fontId="5" fillId="35" borderId="17" xfId="0" applyNumberFormat="1" applyFont="1" applyFill="1" applyBorder="1" applyAlignment="1" applyProtection="1">
      <alignment horizontal="right" vertical="center" wrapText="1"/>
      <protection locked="0"/>
    </xf>
    <xf numFmtId="4" fontId="5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7" borderId="21" xfId="0" applyNumberFormat="1" applyFont="1" applyFill="1" applyBorder="1" applyAlignment="1" applyProtection="1">
      <alignment horizontal="center" vertical="center" wrapText="1"/>
      <protection locked="0"/>
    </xf>
    <xf numFmtId="49" fontId="5" fillId="37" borderId="22" xfId="0" applyNumberFormat="1" applyFont="1" applyFill="1" applyBorder="1" applyAlignment="1" applyProtection="1">
      <alignment horizontal="center" vertical="center" wrapText="1"/>
      <protection locked="0"/>
    </xf>
    <xf numFmtId="49" fontId="5" fillId="37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7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7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37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33" borderId="0" xfId="0" applyNumberFormat="1" applyFont="1" applyFill="1" applyAlignment="1" applyProtection="1">
      <alignment horizontal="left" vertical="top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7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37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0" xfId="0" applyNumberFormat="1" applyFont="1" applyFill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" fontId="7" fillId="37" borderId="19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49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20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7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3" xfId="0" applyNumberFormat="1" applyFont="1" applyFill="1" applyBorder="1" applyAlignment="1" applyProtection="1">
      <alignment horizontal="left"/>
      <protection locked="0"/>
    </xf>
    <xf numFmtId="49" fontId="7" fillId="33" borderId="0" xfId="0" applyNumberFormat="1" applyFont="1" applyFill="1" applyAlignment="1" applyProtection="1">
      <alignment horizontal="right" vertical="center" wrapText="1"/>
      <protection locked="0"/>
    </xf>
  </cellXfs>
  <cellStyles count="4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y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showGridLines="0" tabSelected="1" view="pageBreakPreview" zoomScale="40" zoomScaleNormal="90" zoomScaleSheetLayoutView="40" zoomScalePageLayoutView="0" workbookViewId="0" topLeftCell="A19">
      <selection activeCell="E22" sqref="E22"/>
    </sheetView>
  </sheetViews>
  <sheetFormatPr defaultColWidth="9.33203125" defaultRowHeight="12.75"/>
  <cols>
    <col min="1" max="1" width="11.5" style="0" customWidth="1"/>
    <col min="2" max="2" width="40.66015625" style="0" customWidth="1"/>
    <col min="3" max="3" width="9.83203125" style="0" customWidth="1"/>
    <col min="4" max="4" width="43.33203125" style="0" customWidth="1"/>
    <col min="5" max="5" width="255.66015625" style="0" customWidth="1"/>
    <col min="6" max="6" width="77.16015625" style="0" customWidth="1"/>
    <col min="7" max="7" width="67.5" style="0" customWidth="1"/>
    <col min="8" max="8" width="66" style="0" customWidth="1"/>
    <col min="9" max="9" width="8.5" style="0" customWidth="1"/>
    <col min="10" max="10" width="54.66015625" style="0" customWidth="1"/>
  </cols>
  <sheetData>
    <row r="1" spans="1:10" ht="57.75" customHeight="1">
      <c r="A1" s="63" t="s">
        <v>10</v>
      </c>
      <c r="B1" s="63"/>
      <c r="C1" s="63"/>
      <c r="D1" s="63"/>
      <c r="E1" s="63"/>
      <c r="F1" s="63"/>
      <c r="G1" s="63"/>
      <c r="H1" s="63"/>
      <c r="I1" s="63"/>
      <c r="J1" s="63"/>
    </row>
    <row r="2" spans="2:10" ht="6" customHeight="1">
      <c r="B2" s="64"/>
      <c r="C2" s="64"/>
      <c r="D2" s="64"/>
      <c r="E2" s="64"/>
      <c r="F2" s="64"/>
      <c r="G2" s="1"/>
      <c r="H2" s="65"/>
      <c r="I2" s="65"/>
      <c r="J2" s="65"/>
    </row>
    <row r="3" spans="1:10" ht="100.5" customHeight="1">
      <c r="A3" s="2"/>
      <c r="B3" s="3" t="s">
        <v>0</v>
      </c>
      <c r="C3" s="66" t="s">
        <v>1</v>
      </c>
      <c r="D3" s="66"/>
      <c r="E3" s="3" t="s">
        <v>11</v>
      </c>
      <c r="F3" s="3" t="s">
        <v>2</v>
      </c>
      <c r="G3" s="3" t="s">
        <v>7</v>
      </c>
      <c r="H3" s="3" t="s">
        <v>8</v>
      </c>
      <c r="I3" s="66" t="s">
        <v>3</v>
      </c>
      <c r="J3" s="66"/>
    </row>
    <row r="4" spans="1:10" ht="61.5" customHeight="1">
      <c r="A4" s="2"/>
      <c r="B4" s="4" t="s">
        <v>43</v>
      </c>
      <c r="C4" s="48"/>
      <c r="D4" s="48"/>
      <c r="E4" s="5" t="s">
        <v>44</v>
      </c>
      <c r="F4" s="6">
        <v>403187</v>
      </c>
      <c r="G4" s="26">
        <f aca="true" t="shared" si="0" ref="G4:H6">SUM(G5)</f>
        <v>0</v>
      </c>
      <c r="H4" s="26">
        <f t="shared" si="0"/>
        <v>30000</v>
      </c>
      <c r="I4" s="46">
        <f>SUM(F4-G4+H4)</f>
        <v>433187</v>
      </c>
      <c r="J4" s="46"/>
    </row>
    <row r="5" spans="1:10" ht="61.5" customHeight="1">
      <c r="A5" s="2"/>
      <c r="B5" s="8"/>
      <c r="C5" s="49" t="s">
        <v>45</v>
      </c>
      <c r="D5" s="49"/>
      <c r="E5" s="9" t="s">
        <v>53</v>
      </c>
      <c r="F5" s="10">
        <v>273187</v>
      </c>
      <c r="G5" s="10">
        <f t="shared" si="0"/>
        <v>0</v>
      </c>
      <c r="H5" s="10">
        <f t="shared" si="0"/>
        <v>30000</v>
      </c>
      <c r="I5" s="43">
        <f>SUM(F5-G5+H5)</f>
        <v>303187</v>
      </c>
      <c r="J5" s="43"/>
    </row>
    <row r="6" spans="1:10" ht="61.5" customHeight="1">
      <c r="A6" s="2"/>
      <c r="B6" s="8"/>
      <c r="C6" s="44"/>
      <c r="D6" s="44"/>
      <c r="E6" s="11" t="s">
        <v>12</v>
      </c>
      <c r="F6" s="25">
        <v>273187</v>
      </c>
      <c r="G6" s="25">
        <f t="shared" si="0"/>
        <v>0</v>
      </c>
      <c r="H6" s="25">
        <f t="shared" si="0"/>
        <v>30000</v>
      </c>
      <c r="I6" s="45">
        <f>SUM(F6-G6+H6)</f>
        <v>303187</v>
      </c>
      <c r="J6" s="45"/>
    </row>
    <row r="7" spans="1:10" ht="91.5" customHeight="1">
      <c r="A7" s="2"/>
      <c r="B7" s="8"/>
      <c r="C7" s="27"/>
      <c r="D7" s="28"/>
      <c r="E7" s="15" t="s">
        <v>46</v>
      </c>
      <c r="F7" s="25">
        <v>272537</v>
      </c>
      <c r="G7" s="25">
        <v>0</v>
      </c>
      <c r="H7" s="25">
        <v>30000</v>
      </c>
      <c r="I7" s="45">
        <f>SUM(F7-G7+H7)</f>
        <v>302537</v>
      </c>
      <c r="J7" s="45"/>
    </row>
    <row r="8" spans="1:10" ht="53.25" customHeight="1">
      <c r="A8" s="2"/>
      <c r="B8" s="4" t="s">
        <v>32</v>
      </c>
      <c r="C8" s="48"/>
      <c r="D8" s="48"/>
      <c r="E8" s="5" t="s">
        <v>33</v>
      </c>
      <c r="F8" s="6">
        <v>35221048</v>
      </c>
      <c r="G8" s="7">
        <f>SUM(G9)</f>
        <v>1000</v>
      </c>
      <c r="H8" s="7">
        <f>SUM(H9)</f>
        <v>66000</v>
      </c>
      <c r="I8" s="46">
        <f aca="true" t="shared" si="1" ref="I8:I17">SUM(F8-G8+H8)</f>
        <v>35286048</v>
      </c>
      <c r="J8" s="46"/>
    </row>
    <row r="9" spans="1:10" ht="53.25" customHeight="1">
      <c r="A9" s="2"/>
      <c r="B9" s="8"/>
      <c r="C9" s="49" t="s">
        <v>34</v>
      </c>
      <c r="D9" s="49"/>
      <c r="E9" s="9" t="s">
        <v>35</v>
      </c>
      <c r="F9" s="10">
        <v>29505828</v>
      </c>
      <c r="G9" s="10">
        <f>SUM(G10+G12)</f>
        <v>1000</v>
      </c>
      <c r="H9" s="10">
        <f>SUM(H10+H13)</f>
        <v>66000</v>
      </c>
      <c r="I9" s="43">
        <f t="shared" si="1"/>
        <v>29570828</v>
      </c>
      <c r="J9" s="43"/>
    </row>
    <row r="10" spans="1:10" ht="53.25" customHeight="1">
      <c r="A10" s="2"/>
      <c r="B10" s="8"/>
      <c r="C10" s="44"/>
      <c r="D10" s="44"/>
      <c r="E10" s="11" t="s">
        <v>9</v>
      </c>
      <c r="F10" s="12">
        <v>18110017</v>
      </c>
      <c r="G10" s="12">
        <f>SUM(G14)</f>
        <v>0</v>
      </c>
      <c r="H10" s="12">
        <f>SUM(H11:H12)</f>
        <v>65000</v>
      </c>
      <c r="I10" s="45">
        <f t="shared" si="1"/>
        <v>18175017</v>
      </c>
      <c r="J10" s="45"/>
    </row>
    <row r="11" spans="1:10" ht="53.25" customHeight="1">
      <c r="A11" s="2"/>
      <c r="B11" s="8"/>
      <c r="C11" s="27"/>
      <c r="D11" s="28"/>
      <c r="E11" s="15" t="s">
        <v>40</v>
      </c>
      <c r="F11" s="25">
        <v>0</v>
      </c>
      <c r="G11" s="25">
        <v>0</v>
      </c>
      <c r="H11" s="25">
        <v>65000</v>
      </c>
      <c r="I11" s="45">
        <f>SUM(F11-G11+H11)</f>
        <v>65000</v>
      </c>
      <c r="J11" s="45"/>
    </row>
    <row r="12" spans="1:10" ht="53.25" customHeight="1">
      <c r="A12" s="2"/>
      <c r="B12" s="8"/>
      <c r="C12" s="27"/>
      <c r="D12" s="28"/>
      <c r="E12" s="15" t="s">
        <v>59</v>
      </c>
      <c r="F12" s="25">
        <v>30000</v>
      </c>
      <c r="G12" s="25">
        <v>1000</v>
      </c>
      <c r="H12" s="25">
        <v>0</v>
      </c>
      <c r="I12" s="45">
        <f>SUM(F12-G12+H12)</f>
        <v>29000</v>
      </c>
      <c r="J12" s="45"/>
    </row>
    <row r="13" spans="1:10" ht="53.25" customHeight="1">
      <c r="A13" s="2"/>
      <c r="B13" s="8"/>
      <c r="C13" s="27"/>
      <c r="D13" s="28"/>
      <c r="E13" s="34" t="s">
        <v>47</v>
      </c>
      <c r="F13" s="25">
        <v>258325</v>
      </c>
      <c r="G13" s="25">
        <f>SUM(G14)</f>
        <v>0</v>
      </c>
      <c r="H13" s="25">
        <f>SUM(H14)</f>
        <v>1000</v>
      </c>
      <c r="I13" s="45">
        <f>SUM(F13-G13+H13)</f>
        <v>259325</v>
      </c>
      <c r="J13" s="45"/>
    </row>
    <row r="14" spans="1:10" ht="91.5" customHeight="1">
      <c r="A14" s="2"/>
      <c r="B14" s="8"/>
      <c r="C14" s="13"/>
      <c r="D14" s="14"/>
      <c r="E14" s="15" t="s">
        <v>48</v>
      </c>
      <c r="F14" s="25">
        <v>0</v>
      </c>
      <c r="G14" s="25">
        <v>0</v>
      </c>
      <c r="H14" s="25">
        <v>1000</v>
      </c>
      <c r="I14" s="45">
        <f>SUM(F14-G14+H14)</f>
        <v>1000</v>
      </c>
      <c r="J14" s="45"/>
    </row>
    <row r="15" spans="1:10" ht="59.25" customHeight="1">
      <c r="A15" s="2"/>
      <c r="B15" s="4" t="s">
        <v>36</v>
      </c>
      <c r="C15" s="48"/>
      <c r="D15" s="48"/>
      <c r="E15" s="5" t="s">
        <v>37</v>
      </c>
      <c r="F15" s="6">
        <v>307000</v>
      </c>
      <c r="G15" s="7">
        <f aca="true" t="shared" si="2" ref="G15:H17">SUM(G16)</f>
        <v>100000</v>
      </c>
      <c r="H15" s="7">
        <f t="shared" si="2"/>
        <v>0</v>
      </c>
      <c r="I15" s="46">
        <f t="shared" si="1"/>
        <v>207000</v>
      </c>
      <c r="J15" s="46"/>
    </row>
    <row r="16" spans="1:10" ht="59.25" customHeight="1">
      <c r="A16" s="2"/>
      <c r="B16" s="8"/>
      <c r="C16" s="49" t="s">
        <v>38</v>
      </c>
      <c r="D16" s="49"/>
      <c r="E16" s="9" t="s">
        <v>39</v>
      </c>
      <c r="F16" s="10">
        <v>307000</v>
      </c>
      <c r="G16" s="10">
        <f t="shared" si="2"/>
        <v>100000</v>
      </c>
      <c r="H16" s="10">
        <f t="shared" si="2"/>
        <v>0</v>
      </c>
      <c r="I16" s="43">
        <f t="shared" si="1"/>
        <v>207000</v>
      </c>
      <c r="J16" s="43"/>
    </row>
    <row r="17" spans="1:10" ht="59.25" customHeight="1">
      <c r="A17" s="2"/>
      <c r="B17" s="8"/>
      <c r="C17" s="44"/>
      <c r="D17" s="44"/>
      <c r="E17" s="11" t="s">
        <v>9</v>
      </c>
      <c r="F17" s="12">
        <v>212000</v>
      </c>
      <c r="G17" s="12">
        <f t="shared" si="2"/>
        <v>100000</v>
      </c>
      <c r="H17" s="12">
        <f t="shared" si="2"/>
        <v>0</v>
      </c>
      <c r="I17" s="45">
        <f t="shared" si="1"/>
        <v>112000</v>
      </c>
      <c r="J17" s="45"/>
    </row>
    <row r="18" spans="1:10" ht="59.25" customHeight="1">
      <c r="A18" s="2"/>
      <c r="B18" s="8"/>
      <c r="C18" s="13"/>
      <c r="D18" s="14"/>
      <c r="E18" s="15" t="s">
        <v>41</v>
      </c>
      <c r="F18" s="12">
        <v>100000</v>
      </c>
      <c r="G18" s="12">
        <v>100000</v>
      </c>
      <c r="H18" s="12">
        <v>0</v>
      </c>
      <c r="I18" s="45">
        <f aca="true" t="shared" si="3" ref="I18:I26">SUM(F18-G18+H18)</f>
        <v>0</v>
      </c>
      <c r="J18" s="45"/>
    </row>
    <row r="19" spans="1:10" ht="59.25" customHeight="1">
      <c r="A19" s="2"/>
      <c r="B19" s="4" t="s">
        <v>49</v>
      </c>
      <c r="C19" s="48"/>
      <c r="D19" s="48"/>
      <c r="E19" s="5" t="s">
        <v>50</v>
      </c>
      <c r="F19" s="6">
        <v>6403398</v>
      </c>
      <c r="G19" s="26">
        <f aca="true" t="shared" si="4" ref="G19:H25">SUM(G20)</f>
        <v>0</v>
      </c>
      <c r="H19" s="26">
        <f t="shared" si="4"/>
        <v>6300</v>
      </c>
      <c r="I19" s="46">
        <f t="shared" si="3"/>
        <v>6409698</v>
      </c>
      <c r="J19" s="46"/>
    </row>
    <row r="20" spans="1:10" ht="59.25" customHeight="1">
      <c r="A20" s="2"/>
      <c r="B20" s="8"/>
      <c r="C20" s="49" t="s">
        <v>51</v>
      </c>
      <c r="D20" s="49"/>
      <c r="E20" s="9" t="s">
        <v>52</v>
      </c>
      <c r="F20" s="10">
        <v>10000</v>
      </c>
      <c r="G20" s="10">
        <f t="shared" si="4"/>
        <v>0</v>
      </c>
      <c r="H20" s="10">
        <f t="shared" si="4"/>
        <v>6300</v>
      </c>
      <c r="I20" s="43">
        <f t="shared" si="3"/>
        <v>16300</v>
      </c>
      <c r="J20" s="43"/>
    </row>
    <row r="21" spans="1:10" ht="59.25" customHeight="1">
      <c r="A21" s="2"/>
      <c r="B21" s="8"/>
      <c r="C21" s="44"/>
      <c r="D21" s="44"/>
      <c r="E21" s="11" t="s">
        <v>12</v>
      </c>
      <c r="F21" s="25">
        <v>10000</v>
      </c>
      <c r="G21" s="25">
        <f t="shared" si="4"/>
        <v>0</v>
      </c>
      <c r="H21" s="25">
        <f t="shared" si="4"/>
        <v>6300</v>
      </c>
      <c r="I21" s="45">
        <f t="shared" si="3"/>
        <v>16300</v>
      </c>
      <c r="J21" s="45"/>
    </row>
    <row r="22" spans="1:10" ht="59.25" customHeight="1">
      <c r="A22" s="2"/>
      <c r="B22" s="8"/>
      <c r="C22" s="27"/>
      <c r="D22" s="28"/>
      <c r="E22" s="15" t="s">
        <v>61</v>
      </c>
      <c r="F22" s="25">
        <v>10000</v>
      </c>
      <c r="G22" s="25">
        <v>0</v>
      </c>
      <c r="H22" s="25">
        <v>6300</v>
      </c>
      <c r="I22" s="45">
        <f t="shared" si="3"/>
        <v>16300</v>
      </c>
      <c r="J22" s="45"/>
    </row>
    <row r="23" spans="1:10" ht="59.25" customHeight="1">
      <c r="A23" s="2"/>
      <c r="B23" s="4" t="s">
        <v>54</v>
      </c>
      <c r="C23" s="48"/>
      <c r="D23" s="48"/>
      <c r="E23" s="5" t="s">
        <v>57</v>
      </c>
      <c r="F23" s="6">
        <v>5442449</v>
      </c>
      <c r="G23" s="42">
        <f t="shared" si="4"/>
        <v>6300</v>
      </c>
      <c r="H23" s="42">
        <f t="shared" si="4"/>
        <v>0</v>
      </c>
      <c r="I23" s="46">
        <f t="shared" si="3"/>
        <v>5436149</v>
      </c>
      <c r="J23" s="46"/>
    </row>
    <row r="24" spans="1:10" ht="59.25" customHeight="1">
      <c r="A24" s="2"/>
      <c r="B24" s="8"/>
      <c r="C24" s="49" t="s">
        <v>55</v>
      </c>
      <c r="D24" s="49"/>
      <c r="E24" s="9" t="s">
        <v>56</v>
      </c>
      <c r="F24" s="10">
        <v>893339</v>
      </c>
      <c r="G24" s="10">
        <f t="shared" si="4"/>
        <v>6300</v>
      </c>
      <c r="H24" s="10">
        <f t="shared" si="4"/>
        <v>0</v>
      </c>
      <c r="I24" s="43">
        <f t="shared" si="3"/>
        <v>887039</v>
      </c>
      <c r="J24" s="43"/>
    </row>
    <row r="25" spans="1:10" ht="59.25" customHeight="1">
      <c r="A25" s="2"/>
      <c r="B25" s="8"/>
      <c r="C25" s="44"/>
      <c r="D25" s="44"/>
      <c r="E25" s="11" t="s">
        <v>12</v>
      </c>
      <c r="F25" s="39">
        <v>893339</v>
      </c>
      <c r="G25" s="39">
        <f t="shared" si="4"/>
        <v>6300</v>
      </c>
      <c r="H25" s="39">
        <f t="shared" si="4"/>
        <v>0</v>
      </c>
      <c r="I25" s="45">
        <f t="shared" si="3"/>
        <v>887039</v>
      </c>
      <c r="J25" s="45"/>
    </row>
    <row r="26" spans="1:10" ht="59.25" customHeight="1">
      <c r="A26" s="2"/>
      <c r="B26" s="8"/>
      <c r="C26" s="40"/>
      <c r="D26" s="41"/>
      <c r="E26" s="15" t="s">
        <v>58</v>
      </c>
      <c r="F26" s="39">
        <v>443339</v>
      </c>
      <c r="G26" s="39">
        <v>6300</v>
      </c>
      <c r="H26" s="39">
        <v>0</v>
      </c>
      <c r="I26" s="45">
        <f t="shared" si="3"/>
        <v>437039</v>
      </c>
      <c r="J26" s="45"/>
    </row>
    <row r="27" spans="1:10" ht="59.25" customHeight="1">
      <c r="A27" s="2"/>
      <c r="B27" s="4" t="s">
        <v>16</v>
      </c>
      <c r="C27" s="48"/>
      <c r="D27" s="48"/>
      <c r="E27" s="5" t="s">
        <v>17</v>
      </c>
      <c r="F27" s="6">
        <v>50940945</v>
      </c>
      <c r="G27" s="7">
        <f>SUM(G28+G33+G39+G43)</f>
        <v>107190</v>
      </c>
      <c r="H27" s="7">
        <f>SUM(H28+H33+H39+H43)</f>
        <v>170005</v>
      </c>
      <c r="I27" s="46">
        <f aca="true" t="shared" si="5" ref="I27:I35">SUM(F27-G27+H27)</f>
        <v>51003760</v>
      </c>
      <c r="J27" s="46"/>
    </row>
    <row r="28" spans="1:10" ht="59.25" customHeight="1">
      <c r="A28" s="2"/>
      <c r="B28" s="8"/>
      <c r="C28" s="49" t="s">
        <v>19</v>
      </c>
      <c r="D28" s="49"/>
      <c r="E28" s="9" t="s">
        <v>60</v>
      </c>
      <c r="F28" s="10">
        <v>7874486</v>
      </c>
      <c r="G28" s="10">
        <f>SUM(G29)</f>
        <v>0</v>
      </c>
      <c r="H28" s="10">
        <f>SUM(H29)</f>
        <v>100000</v>
      </c>
      <c r="I28" s="43">
        <f t="shared" si="5"/>
        <v>7974486</v>
      </c>
      <c r="J28" s="43"/>
    </row>
    <row r="29" spans="1:10" ht="59.25" customHeight="1">
      <c r="A29" s="2"/>
      <c r="B29" s="8"/>
      <c r="C29" s="44"/>
      <c r="D29" s="44"/>
      <c r="E29" s="11" t="s">
        <v>12</v>
      </c>
      <c r="F29" s="12">
        <v>5699986</v>
      </c>
      <c r="G29" s="12">
        <f>SUM(G30)</f>
        <v>0</v>
      </c>
      <c r="H29" s="12">
        <f>SUM(H30)</f>
        <v>100000</v>
      </c>
      <c r="I29" s="45">
        <f t="shared" si="5"/>
        <v>5799986</v>
      </c>
      <c r="J29" s="45"/>
    </row>
    <row r="30" spans="1:10" ht="59.25" customHeight="1">
      <c r="A30" s="2"/>
      <c r="B30" s="8"/>
      <c r="C30" s="13"/>
      <c r="D30" s="14"/>
      <c r="E30" s="35" t="s">
        <v>20</v>
      </c>
      <c r="F30" s="36">
        <v>64571</v>
      </c>
      <c r="G30" s="36">
        <v>0</v>
      </c>
      <c r="H30" s="36">
        <v>100000</v>
      </c>
      <c r="I30" s="71">
        <f t="shared" si="5"/>
        <v>164571</v>
      </c>
      <c r="J30" s="71"/>
    </row>
    <row r="31" spans="1:10" ht="33" customHeight="1">
      <c r="A31" s="2"/>
      <c r="B31" s="31"/>
      <c r="C31" s="32"/>
      <c r="D31" s="32"/>
      <c r="E31" s="37"/>
      <c r="F31" s="33"/>
      <c r="G31" s="33"/>
      <c r="H31" s="33"/>
      <c r="I31" s="33"/>
      <c r="J31" s="33"/>
    </row>
    <row r="32" spans="1:12" ht="66.75" customHeight="1">
      <c r="A32" s="47">
        <v>4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</row>
    <row r="33" spans="1:10" ht="66.75" customHeight="1">
      <c r="A33" s="2"/>
      <c r="B33" s="38"/>
      <c r="C33" s="49" t="s">
        <v>21</v>
      </c>
      <c r="D33" s="49"/>
      <c r="E33" s="9" t="s">
        <v>22</v>
      </c>
      <c r="F33" s="10">
        <v>20683307</v>
      </c>
      <c r="G33" s="10">
        <f>SUM(G34+G36)</f>
        <v>107190</v>
      </c>
      <c r="H33" s="10">
        <f>SUM(H34+H36)</f>
        <v>42190</v>
      </c>
      <c r="I33" s="43">
        <f t="shared" si="5"/>
        <v>20618307</v>
      </c>
      <c r="J33" s="43"/>
    </row>
    <row r="34" spans="1:10" ht="66.75" customHeight="1">
      <c r="A34" s="2"/>
      <c r="B34" s="8"/>
      <c r="C34" s="44"/>
      <c r="D34" s="44"/>
      <c r="E34" s="11" t="s">
        <v>12</v>
      </c>
      <c r="F34" s="17">
        <v>19085507</v>
      </c>
      <c r="G34" s="17">
        <v>0</v>
      </c>
      <c r="H34" s="17">
        <f>SUM(H35)</f>
        <v>42190</v>
      </c>
      <c r="I34" s="54">
        <f t="shared" si="5"/>
        <v>19127697</v>
      </c>
      <c r="J34" s="54"/>
    </row>
    <row r="35" spans="1:10" ht="66.75" customHeight="1">
      <c r="A35" s="2"/>
      <c r="B35" s="8"/>
      <c r="C35" s="13"/>
      <c r="D35" s="14"/>
      <c r="E35" s="15" t="s">
        <v>23</v>
      </c>
      <c r="F35" s="12">
        <v>372531</v>
      </c>
      <c r="G35" s="12">
        <v>0</v>
      </c>
      <c r="H35" s="12">
        <v>42190</v>
      </c>
      <c r="I35" s="45">
        <f t="shared" si="5"/>
        <v>414721</v>
      </c>
      <c r="J35" s="45"/>
    </row>
    <row r="36" spans="1:10" ht="66.75" customHeight="1">
      <c r="A36" s="2"/>
      <c r="B36" s="8"/>
      <c r="C36" s="44"/>
      <c r="D36" s="44"/>
      <c r="E36" s="11" t="s">
        <v>9</v>
      </c>
      <c r="F36" s="17">
        <v>1527800</v>
      </c>
      <c r="G36" s="17">
        <f>SUM(G37:G38)</f>
        <v>107190</v>
      </c>
      <c r="H36" s="17">
        <f>SUM(H37:H38)</f>
        <v>0</v>
      </c>
      <c r="I36" s="54">
        <f aca="true" t="shared" si="6" ref="I36:I42">SUM(F36-G36+H36)</f>
        <v>1420610</v>
      </c>
      <c r="J36" s="54"/>
    </row>
    <row r="37" spans="1:10" ht="66.75" customHeight="1">
      <c r="A37" s="2"/>
      <c r="B37" s="8"/>
      <c r="C37" s="13"/>
      <c r="D37" s="14"/>
      <c r="E37" s="18" t="s">
        <v>24</v>
      </c>
      <c r="F37" s="12">
        <v>100000</v>
      </c>
      <c r="G37" s="12">
        <v>19390</v>
      </c>
      <c r="H37" s="12">
        <v>0</v>
      </c>
      <c r="I37" s="45">
        <f>SUM(F37-G37+H37)</f>
        <v>80610</v>
      </c>
      <c r="J37" s="45"/>
    </row>
    <row r="38" spans="1:10" ht="97.5" customHeight="1">
      <c r="A38" s="2"/>
      <c r="B38" s="8"/>
      <c r="C38" s="67"/>
      <c r="D38" s="68"/>
      <c r="E38" s="19" t="s">
        <v>25</v>
      </c>
      <c r="F38" s="12">
        <v>200000</v>
      </c>
      <c r="G38" s="12">
        <v>87800</v>
      </c>
      <c r="H38" s="12">
        <v>0</v>
      </c>
      <c r="I38" s="45">
        <f t="shared" si="6"/>
        <v>112200</v>
      </c>
      <c r="J38" s="45"/>
    </row>
    <row r="39" spans="1:10" ht="66.75" customHeight="1">
      <c r="A39" s="2"/>
      <c r="B39" s="8"/>
      <c r="C39" s="49" t="s">
        <v>26</v>
      </c>
      <c r="D39" s="49"/>
      <c r="E39" s="9" t="s">
        <v>27</v>
      </c>
      <c r="F39" s="10">
        <v>155164</v>
      </c>
      <c r="G39" s="10">
        <f>SUM(G40)</f>
        <v>0</v>
      </c>
      <c r="H39" s="10">
        <f>SUM(H40)</f>
        <v>23541</v>
      </c>
      <c r="I39" s="43">
        <f t="shared" si="6"/>
        <v>178705</v>
      </c>
      <c r="J39" s="43"/>
    </row>
    <row r="40" spans="1:10" ht="66.75" customHeight="1">
      <c r="A40" s="2"/>
      <c r="B40" s="8"/>
      <c r="C40" s="44"/>
      <c r="D40" s="44"/>
      <c r="E40" s="11" t="s">
        <v>12</v>
      </c>
      <c r="F40" s="17">
        <v>155164</v>
      </c>
      <c r="G40" s="17">
        <f>SUM(G41:G42)</f>
        <v>0</v>
      </c>
      <c r="H40" s="17">
        <f>SUM(H41:H42)</f>
        <v>23541</v>
      </c>
      <c r="I40" s="54">
        <f t="shared" si="6"/>
        <v>178705</v>
      </c>
      <c r="J40" s="54"/>
    </row>
    <row r="41" spans="1:10" ht="94.5" customHeight="1">
      <c r="A41" s="2"/>
      <c r="B41" s="8"/>
      <c r="C41" s="13"/>
      <c r="D41" s="14"/>
      <c r="E41" s="19" t="s">
        <v>28</v>
      </c>
      <c r="F41" s="12">
        <v>46100</v>
      </c>
      <c r="G41" s="12">
        <v>0</v>
      </c>
      <c r="H41" s="12">
        <v>19040</v>
      </c>
      <c r="I41" s="45">
        <f>SUM(F41-G41+H41)</f>
        <v>65140</v>
      </c>
      <c r="J41" s="45"/>
    </row>
    <row r="42" spans="1:10" ht="66.75" customHeight="1">
      <c r="A42" s="2"/>
      <c r="B42" s="8"/>
      <c r="C42" s="13"/>
      <c r="D42" s="14"/>
      <c r="E42" s="18" t="s">
        <v>29</v>
      </c>
      <c r="F42" s="12">
        <v>109064</v>
      </c>
      <c r="G42" s="12">
        <v>0</v>
      </c>
      <c r="H42" s="12">
        <v>4501</v>
      </c>
      <c r="I42" s="45">
        <f t="shared" si="6"/>
        <v>113565</v>
      </c>
      <c r="J42" s="45"/>
    </row>
    <row r="43" spans="1:10" ht="66.75" customHeight="1">
      <c r="A43" s="2"/>
      <c r="B43" s="8"/>
      <c r="C43" s="49" t="s">
        <v>18</v>
      </c>
      <c r="D43" s="49"/>
      <c r="E43" s="9" t="s">
        <v>13</v>
      </c>
      <c r="F43" s="10">
        <v>2225152</v>
      </c>
      <c r="G43" s="10">
        <f>SUM(G44)</f>
        <v>0</v>
      </c>
      <c r="H43" s="10">
        <f>SUM(H44)</f>
        <v>4274</v>
      </c>
      <c r="I43" s="43">
        <f aca="true" t="shared" si="7" ref="I43:I50">SUM(F43-G43+H43)</f>
        <v>2229426</v>
      </c>
      <c r="J43" s="43"/>
    </row>
    <row r="44" spans="1:10" ht="66.75" customHeight="1">
      <c r="A44" s="2"/>
      <c r="B44" s="8"/>
      <c r="C44" s="44"/>
      <c r="D44" s="44"/>
      <c r="E44" s="11" t="s">
        <v>12</v>
      </c>
      <c r="F44" s="17">
        <v>2075152</v>
      </c>
      <c r="G44" s="17">
        <f>SUM(G45)</f>
        <v>0</v>
      </c>
      <c r="H44" s="17">
        <f>SUM(H45)</f>
        <v>4274</v>
      </c>
      <c r="I44" s="54">
        <f t="shared" si="7"/>
        <v>2079426</v>
      </c>
      <c r="J44" s="54"/>
    </row>
    <row r="45" spans="1:10" ht="89.25" customHeight="1">
      <c r="A45" s="2"/>
      <c r="B45" s="20"/>
      <c r="C45" s="21"/>
      <c r="D45" s="22"/>
      <c r="E45" s="19" t="s">
        <v>42</v>
      </c>
      <c r="F45" s="12">
        <v>43779</v>
      </c>
      <c r="G45" s="12">
        <v>0</v>
      </c>
      <c r="H45" s="12">
        <v>4274</v>
      </c>
      <c r="I45" s="45">
        <f t="shared" si="7"/>
        <v>48053</v>
      </c>
      <c r="J45" s="45"/>
    </row>
    <row r="46" spans="1:10" ht="78.75" customHeight="1">
      <c r="A46" s="2"/>
      <c r="B46" s="4" t="s">
        <v>4</v>
      </c>
      <c r="C46" s="61"/>
      <c r="D46" s="62"/>
      <c r="E46" s="5" t="s">
        <v>5</v>
      </c>
      <c r="F46" s="6">
        <v>23297269</v>
      </c>
      <c r="G46" s="6">
        <f>SUM(G47)</f>
        <v>100000</v>
      </c>
      <c r="H46" s="6">
        <f>SUM(H47)</f>
        <v>100000</v>
      </c>
      <c r="I46" s="52">
        <f t="shared" si="7"/>
        <v>23297269</v>
      </c>
      <c r="J46" s="53"/>
    </row>
    <row r="47" spans="1:10" ht="78.75" customHeight="1">
      <c r="A47" s="2"/>
      <c r="B47" s="16"/>
      <c r="C47" s="49" t="s">
        <v>14</v>
      </c>
      <c r="D47" s="49"/>
      <c r="E47" s="9" t="s">
        <v>15</v>
      </c>
      <c r="F47" s="10">
        <v>3848444</v>
      </c>
      <c r="G47" s="10">
        <f>SUM(G48)</f>
        <v>100000</v>
      </c>
      <c r="H47" s="10">
        <f>SUM(H48)</f>
        <v>100000</v>
      </c>
      <c r="I47" s="43">
        <f t="shared" si="7"/>
        <v>3848444</v>
      </c>
      <c r="J47" s="43"/>
    </row>
    <row r="48" spans="1:10" ht="78.75" customHeight="1">
      <c r="A48" s="2"/>
      <c r="B48" s="16"/>
      <c r="C48" s="55"/>
      <c r="D48" s="56"/>
      <c r="E48" s="11" t="s">
        <v>9</v>
      </c>
      <c r="F48" s="12">
        <v>100000</v>
      </c>
      <c r="G48" s="12">
        <f>SUM(G49:G50)</f>
        <v>100000</v>
      </c>
      <c r="H48" s="12">
        <f>SUM(H49:H50)</f>
        <v>100000</v>
      </c>
      <c r="I48" s="50">
        <f t="shared" si="7"/>
        <v>100000</v>
      </c>
      <c r="J48" s="51"/>
    </row>
    <row r="49" spans="1:10" ht="78.75" customHeight="1">
      <c r="A49" s="2"/>
      <c r="B49" s="16"/>
      <c r="C49" s="57"/>
      <c r="D49" s="58"/>
      <c r="E49" s="18" t="s">
        <v>30</v>
      </c>
      <c r="F49" s="12">
        <v>0</v>
      </c>
      <c r="G49" s="12">
        <v>0</v>
      </c>
      <c r="H49" s="12">
        <v>100000</v>
      </c>
      <c r="I49" s="50">
        <f t="shared" si="7"/>
        <v>100000</v>
      </c>
      <c r="J49" s="51"/>
    </row>
    <row r="50" spans="1:10" ht="78.75" customHeight="1">
      <c r="A50" s="2"/>
      <c r="B50" s="23"/>
      <c r="C50" s="59"/>
      <c r="D50" s="60"/>
      <c r="E50" s="19" t="s">
        <v>31</v>
      </c>
      <c r="F50" s="12">
        <v>100000</v>
      </c>
      <c r="G50" s="12">
        <v>100000</v>
      </c>
      <c r="H50" s="12">
        <v>0</v>
      </c>
      <c r="I50" s="50">
        <f t="shared" si="7"/>
        <v>0</v>
      </c>
      <c r="J50" s="51"/>
    </row>
    <row r="51" spans="1:10" ht="30.75" customHeight="1">
      <c r="A51" s="2"/>
      <c r="B51" s="76"/>
      <c r="C51" s="76"/>
      <c r="D51" s="76"/>
      <c r="E51" s="77"/>
      <c r="F51" s="77"/>
      <c r="G51" s="77"/>
      <c r="H51" s="77"/>
      <c r="I51" s="77"/>
      <c r="J51" s="77"/>
    </row>
    <row r="52" spans="1:10" ht="74.25" customHeight="1">
      <c r="A52" s="2"/>
      <c r="B52" s="73" t="s">
        <v>6</v>
      </c>
      <c r="C52" s="73"/>
      <c r="D52" s="73"/>
      <c r="E52" s="73"/>
      <c r="F52" s="24">
        <v>187988922</v>
      </c>
      <c r="G52" s="24">
        <f>SUM(G4+G8+G15+G19+G27+G46+G23)</f>
        <v>314490</v>
      </c>
      <c r="H52" s="24">
        <f>SUM(H4+H8+H15+H19+H27+H46+H23)</f>
        <v>372305</v>
      </c>
      <c r="I52" s="74">
        <f>SUM(F52-G52+H52)</f>
        <v>188046737</v>
      </c>
      <c r="J52" s="75"/>
    </row>
    <row r="53" spans="1:10" ht="74.25" customHeight="1">
      <c r="A53" s="2"/>
      <c r="B53" s="29"/>
      <c r="C53" s="29"/>
      <c r="D53" s="29"/>
      <c r="E53" s="29"/>
      <c r="F53" s="30"/>
      <c r="G53" s="30"/>
      <c r="H53" s="30"/>
      <c r="I53" s="30"/>
      <c r="J53" s="30"/>
    </row>
    <row r="54" spans="1:10" ht="74.25" customHeight="1">
      <c r="A54" s="2"/>
      <c r="B54" s="29"/>
      <c r="C54" s="29"/>
      <c r="D54" s="29"/>
      <c r="E54" s="29"/>
      <c r="F54" s="30"/>
      <c r="G54" s="30"/>
      <c r="H54" s="30"/>
      <c r="I54" s="30"/>
      <c r="J54" s="30"/>
    </row>
    <row r="55" spans="1:10" ht="31.5" customHeight="1">
      <c r="A55" s="47"/>
      <c r="B55" s="47"/>
      <c r="C55" s="47"/>
      <c r="D55" s="47"/>
      <c r="E55" s="47"/>
      <c r="F55" s="47"/>
      <c r="G55" s="47"/>
      <c r="H55" s="47"/>
      <c r="I55" s="47"/>
      <c r="J55" s="47"/>
    </row>
    <row r="56" spans="1:10" ht="5.25" customHeight="1">
      <c r="A56" s="70"/>
      <c r="B56" s="70"/>
      <c r="C56" s="70"/>
      <c r="D56" s="70"/>
      <c r="E56" s="70"/>
      <c r="F56" s="70"/>
      <c r="G56" s="70"/>
      <c r="H56" s="70"/>
      <c r="I56" s="70"/>
      <c r="J56" s="78"/>
    </row>
    <row r="57" spans="1:10" ht="5.25" customHeight="1">
      <c r="A57" s="2"/>
      <c r="B57" s="2"/>
      <c r="C57" s="2"/>
      <c r="D57" s="2"/>
      <c r="E57" s="2"/>
      <c r="F57" s="2"/>
      <c r="G57" s="2"/>
      <c r="H57" s="2"/>
      <c r="I57" s="2"/>
      <c r="J57" s="78"/>
    </row>
    <row r="58" spans="1:10" ht="5.25" customHeight="1">
      <c r="A58" s="2"/>
      <c r="B58" s="69"/>
      <c r="C58" s="69"/>
      <c r="D58" s="70"/>
      <c r="E58" s="70"/>
      <c r="F58" s="70"/>
      <c r="G58" s="70"/>
      <c r="H58" s="70"/>
      <c r="I58" s="70"/>
      <c r="J58" s="78"/>
    </row>
    <row r="59" spans="1:10" ht="11.25" customHeight="1">
      <c r="A59" s="2"/>
      <c r="B59" s="69"/>
      <c r="C59" s="69"/>
      <c r="D59" s="70"/>
      <c r="E59" s="70"/>
      <c r="F59" s="70"/>
      <c r="G59" s="70"/>
      <c r="H59" s="70"/>
      <c r="I59" s="70"/>
      <c r="J59" s="70"/>
    </row>
    <row r="60" spans="1:11" ht="34.5">
      <c r="A60" s="47">
        <v>5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</row>
    <row r="61" spans="1:10" ht="34.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34.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34.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34.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34.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34.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34.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34.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74.75" customHeight="1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34.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81.75" customHeight="1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81.75" customHeight="1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81.75" customHeight="1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34.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34.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34.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34.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34.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34.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34.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34.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34.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34.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34.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34.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34.5">
      <c r="A86" s="2"/>
      <c r="B86" s="2"/>
      <c r="C86" s="2"/>
      <c r="D86" s="2"/>
      <c r="E86" s="2"/>
      <c r="F86" s="2"/>
      <c r="G86" s="2"/>
      <c r="H86" s="2"/>
      <c r="I86" s="2"/>
      <c r="J86" s="2"/>
    </row>
    <row r="99" ht="7.5" customHeight="1"/>
    <row r="100" ht="12.75" hidden="1"/>
    <row r="101" spans="2:10" ht="38.25" customHeight="1">
      <c r="B101" s="72"/>
      <c r="C101" s="72"/>
      <c r="D101" s="72"/>
      <c r="E101" s="72"/>
      <c r="F101" s="72"/>
      <c r="G101" s="72"/>
      <c r="H101" s="72"/>
      <c r="I101" s="72"/>
      <c r="J101" s="72"/>
    </row>
    <row r="102" spans="2:10" ht="12.75">
      <c r="B102" s="72"/>
      <c r="C102" s="72"/>
      <c r="D102" s="72"/>
      <c r="E102" s="72"/>
      <c r="F102" s="72"/>
      <c r="G102" s="72"/>
      <c r="H102" s="72"/>
      <c r="I102" s="72"/>
      <c r="J102" s="72"/>
    </row>
  </sheetData>
  <sheetProtection/>
  <mergeCells count="92">
    <mergeCell ref="C25:D25"/>
    <mergeCell ref="I25:J25"/>
    <mergeCell ref="A60:K60"/>
    <mergeCell ref="I30:J30"/>
    <mergeCell ref="B101:J102"/>
    <mergeCell ref="B52:E52"/>
    <mergeCell ref="I52:J52"/>
    <mergeCell ref="I50:J50"/>
    <mergeCell ref="B51:D51"/>
    <mergeCell ref="E51:J51"/>
    <mergeCell ref="A56:I56"/>
    <mergeCell ref="J56:J58"/>
    <mergeCell ref="B58:C59"/>
    <mergeCell ref="D58:I58"/>
    <mergeCell ref="D59:J59"/>
    <mergeCell ref="A55:J55"/>
    <mergeCell ref="C33:D33"/>
    <mergeCell ref="I33:J33"/>
    <mergeCell ref="I34:J34"/>
    <mergeCell ref="I45:J45"/>
    <mergeCell ref="I41:J41"/>
    <mergeCell ref="C39:D39"/>
    <mergeCell ref="I39:J39"/>
    <mergeCell ref="C27:D27"/>
    <mergeCell ref="C38:D38"/>
    <mergeCell ref="I38:J38"/>
    <mergeCell ref="I27:J27"/>
    <mergeCell ref="C28:D28"/>
    <mergeCell ref="I28:J28"/>
    <mergeCell ref="C29:D29"/>
    <mergeCell ref="I35:J35"/>
    <mergeCell ref="I37:J37"/>
    <mergeCell ref="A1:J1"/>
    <mergeCell ref="B2:F2"/>
    <mergeCell ref="H2:J2"/>
    <mergeCell ref="C3:D3"/>
    <mergeCell ref="I3:J3"/>
    <mergeCell ref="C16:D16"/>
    <mergeCell ref="I16:J16"/>
    <mergeCell ref="I11:J11"/>
    <mergeCell ref="C4:D4"/>
    <mergeCell ref="C5:D5"/>
    <mergeCell ref="C34:D34"/>
    <mergeCell ref="C8:D8"/>
    <mergeCell ref="I8:J8"/>
    <mergeCell ref="I47:J47"/>
    <mergeCell ref="C9:D9"/>
    <mergeCell ref="I9:J9"/>
    <mergeCell ref="C36:D36"/>
    <mergeCell ref="I36:J36"/>
    <mergeCell ref="C46:D46"/>
    <mergeCell ref="C40:D40"/>
    <mergeCell ref="I40:J40"/>
    <mergeCell ref="I42:J42"/>
    <mergeCell ref="C17:D17"/>
    <mergeCell ref="I12:J12"/>
    <mergeCell ref="I49:J49"/>
    <mergeCell ref="C43:D43"/>
    <mergeCell ref="I43:J43"/>
    <mergeCell ref="C44:D44"/>
    <mergeCell ref="I44:J44"/>
    <mergeCell ref="C48:D50"/>
    <mergeCell ref="I48:J48"/>
    <mergeCell ref="I46:J46"/>
    <mergeCell ref="C47:D47"/>
    <mergeCell ref="I7:J7"/>
    <mergeCell ref="I18:J18"/>
    <mergeCell ref="C10:D10"/>
    <mergeCell ref="I10:J10"/>
    <mergeCell ref="I14:J14"/>
    <mergeCell ref="C15:D15"/>
    <mergeCell ref="I15:J15"/>
    <mergeCell ref="I4:J4"/>
    <mergeCell ref="I5:J5"/>
    <mergeCell ref="I6:J6"/>
    <mergeCell ref="I22:J22"/>
    <mergeCell ref="A32:L32"/>
    <mergeCell ref="I13:J13"/>
    <mergeCell ref="C19:D19"/>
    <mergeCell ref="I19:J19"/>
    <mergeCell ref="C20:D20"/>
    <mergeCell ref="I26:J26"/>
    <mergeCell ref="I20:J20"/>
    <mergeCell ref="C21:D21"/>
    <mergeCell ref="I21:J21"/>
    <mergeCell ref="I17:J17"/>
    <mergeCell ref="I29:J29"/>
    <mergeCell ref="C6:D6"/>
    <mergeCell ref="C23:D23"/>
    <mergeCell ref="I23:J23"/>
    <mergeCell ref="C24:D24"/>
    <mergeCell ref="I24:J24"/>
  </mergeCells>
  <printOptions/>
  <pageMargins left="0.15748031496062992" right="0.7480314960629921" top="0.984251968503937" bottom="0.7874015748031497" header="0.5118110236220472" footer="0.5118110236220472"/>
  <pageSetup fitToHeight="2" orientation="landscape" paperSize="9" scale="26" r:id="rId1"/>
  <headerFooter>
    <oddHeader>&amp;R&amp;18Tabela Nr 2  do
 Uchwały  Rady Powiatu Wołomińskiego 
Nr  XXI-222/2016 
z dnia 1 lipca 2016 r.</oddHeader>
  </headerFooter>
  <rowBreaks count="2" manualBreakCount="2">
    <brk id="32" max="10" man="1"/>
    <brk id="6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A0311</cp:lastModifiedBy>
  <cp:lastPrinted>2016-07-05T09:19:46Z</cp:lastPrinted>
  <dcterms:modified xsi:type="dcterms:W3CDTF">2016-07-05T09:28:14Z</dcterms:modified>
  <cp:category/>
  <cp:version/>
  <cp:contentType/>
  <cp:contentStatus/>
</cp:coreProperties>
</file>