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'doc1'!$A$1:$J$95</definedName>
  </definedNames>
  <calcPr fullCalcOnLoad="1"/>
</workbook>
</file>

<file path=xl/sharedStrings.xml><?xml version="1.0" encoding="utf-8"?>
<sst xmlns="http://schemas.openxmlformats.org/spreadsheetml/2006/main" count="63" uniqueCount="55">
  <si>
    <t>Dział</t>
  </si>
  <si>
    <t>Rozdział</t>
  </si>
  <si>
    <t>Przed zmianą</t>
  </si>
  <si>
    <t>Po zmianie</t>
  </si>
  <si>
    <t>600</t>
  </si>
  <si>
    <t>Transport i łączność</t>
  </si>
  <si>
    <t>60014</t>
  </si>
  <si>
    <t>Drogi publiczne powiatowe</t>
  </si>
  <si>
    <t>852</t>
  </si>
  <si>
    <t>Pomoc społeczna</t>
  </si>
  <si>
    <t>Razem: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</si>
  <si>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</si>
  <si>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</si>
  <si>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</si>
  <si>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</si>
  <si>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</si>
  <si>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Wydatki bieżące, w tym:</t>
  </si>
  <si>
    <t>Pozostała działalność</t>
  </si>
  <si>
    <t>900</t>
  </si>
  <si>
    <t>90095</t>
  </si>
  <si>
    <t>Gospodarka komunalna i ochrona środowiska</t>
  </si>
  <si>
    <t>Budowa mostu w ciągu drogi powiatowej nr 4314W  Poświętne-Turze na rzece Rządza, gm. Poświętne</t>
  </si>
  <si>
    <t>Projekt budowy chodnika w msc. Sitki, gm. Klembów</t>
  </si>
  <si>
    <t>Projekt budowy chodnika z zatoką autobusową w pasie drogi powiatowej Nr 4324W w msc. Chajęty, gm. Dąbrówka</t>
  </si>
  <si>
    <t>Projekt przebudowy ul. Wiejskiej w Tłuszczu, gm. Tłuszcz</t>
  </si>
  <si>
    <t>Przebudowa drogi powiatowej nr 4339W w miejscowości Strachów, gm. Jadów</t>
  </si>
  <si>
    <t>Wydatki bieżące - zakup usług remontowych</t>
  </si>
  <si>
    <t>85201</t>
  </si>
  <si>
    <t>Placówki opiekuńczo - wychowawcze</t>
  </si>
  <si>
    <t>Zakup usług pozostałych związanych z ochroną środowiska</t>
  </si>
  <si>
    <t>921</t>
  </si>
  <si>
    <t>Kultura i ochrona dziedzictwa narodowego</t>
  </si>
  <si>
    <t>92195</t>
  </si>
  <si>
    <t>Zakup usług pozostałych - opłata za wycieczkę - Dom Dziecka w Równem</t>
  </si>
  <si>
    <t>Podatek od nieruchomości - Dom Dziecka w Równem</t>
  </si>
  <si>
    <t>010</t>
  </si>
  <si>
    <t>Rolnictwo i łowiectwo</t>
  </si>
  <si>
    <t>01042</t>
  </si>
  <si>
    <t>801</t>
  </si>
  <si>
    <t>Oświata i wychowanie</t>
  </si>
  <si>
    <t>80195</t>
  </si>
  <si>
    <t>Budowa drogi powiatowej Nr 4328 Strachówka-Osęka-Ruda, gm. Strachówka</t>
  </si>
  <si>
    <t>Wydatki rzeczowe na realizację Projektu Mobilność w Unii Europejskiej - nowym kierunkiem w procesie kształcenia zawodowego ZS w Wołominie</t>
  </si>
  <si>
    <t>Wydatki bieżące finansowanie zakupu usług związanych z organizacją obchodów Chrztu Polski</t>
  </si>
  <si>
    <t>Aktualizacja dokumentacji projektowej rozbudowy drogi powiatowej nr 4351W na odcinku Zabraniec - granica powiatu</t>
  </si>
  <si>
    <t>Projekt i budowa chodnika na odcinku od cmentarza w Wołominie do ronda w Majdanie</t>
  </si>
  <si>
    <t>Projekt przebudowy drogi powiatowej na odcinku przejazd PKP w Duczkach do ronda w Zagościńcu, gm. Wołomin</t>
  </si>
  <si>
    <t>Przebudowa ciągu drogi 4314W Turów-Leśniakowizna-Majdan</t>
  </si>
  <si>
    <t>5</t>
  </si>
  <si>
    <t>Wyłączenie z produkcji gruntów rolnych</t>
  </si>
  <si>
    <t>Przebudowa przepustu drogowego w msc. Myszadła gm. Jadów</t>
  </si>
  <si>
    <t>Budowa nowego śladu drogi 635 od węzła Czarna do skrzyżowania z trasą S8</t>
  </si>
  <si>
    <t>Projekt chodnika w miejscowości Nowy Kraszew, gm. Klembów</t>
  </si>
  <si>
    <t>Sporządzenie  dokumentacji projektowej przebudowy drogi 4321W na odcinku Kuligów-Czarnów, gm. Dąbrówka</t>
  </si>
  <si>
    <t>Zakupy inwestycyjne - zakup traktora ogrodowego i systemu zabezpieczającego eksponaty w Pałacu w Chrzęsnem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</si>
</sst>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4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7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tabSelected="1" view="pageBreakPreview" zoomScale="50" zoomScaleNormal="90" zoomScaleSheetLayoutView="50" zoomScalePageLayoutView="0" workbookViewId="0" topLeftCell="A34">
      <selection activeCell="F40" sqref="F40"/>
    </sheetView>
  </sheetViews>
  <sheetFormatPr defaultColWidth="9.33203125" defaultRowHeight="12.75"/>
  <cols>
    <col min="1" max="1" width="2.5" style="0" customWidth="1"/>
    <col min="2" max="2" width="18.83203125" style="0" customWidth="1"/>
    <col min="3" max="3" width="9.83203125" style="0" customWidth="1"/>
    <col min="4" max="4" width="20" style="0" customWidth="1"/>
    <col min="5" max="5" width="255.66015625" style="0" customWidth="1"/>
    <col min="6" max="6" width="49.66015625" style="0" customWidth="1"/>
    <col min="7" max="7" width="44" style="0" customWidth="1"/>
    <col min="8" max="8" width="45" style="0" customWidth="1"/>
    <col min="9" max="9" width="8.5" style="0" customWidth="1"/>
    <col min="10" max="10" width="38.66015625" style="0" customWidth="1"/>
  </cols>
  <sheetData>
    <row r="1" spans="1:10" ht="46.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6" customHeight="1">
      <c r="B2" s="47"/>
      <c r="C2" s="47"/>
      <c r="D2" s="47"/>
      <c r="E2" s="47"/>
      <c r="F2" s="47"/>
      <c r="G2" s="1"/>
      <c r="H2" s="48"/>
      <c r="I2" s="48"/>
      <c r="J2" s="48"/>
    </row>
    <row r="3" spans="2:10" ht="40.5" customHeight="1">
      <c r="B3" s="2" t="s">
        <v>0</v>
      </c>
      <c r="C3" s="49" t="s">
        <v>1</v>
      </c>
      <c r="D3" s="49"/>
      <c r="E3" s="2" t="s">
        <v>15</v>
      </c>
      <c r="F3" s="2" t="s">
        <v>2</v>
      </c>
      <c r="G3" s="2" t="s">
        <v>11</v>
      </c>
      <c r="H3" s="2" t="s">
        <v>12</v>
      </c>
      <c r="I3" s="50" t="s">
        <v>3</v>
      </c>
      <c r="J3" s="50"/>
    </row>
    <row r="4" spans="2:10" ht="38.25" customHeight="1">
      <c r="B4" s="3" t="s">
        <v>35</v>
      </c>
      <c r="C4" s="31"/>
      <c r="D4" s="31"/>
      <c r="E4" s="4" t="s">
        <v>36</v>
      </c>
      <c r="F4" s="5">
        <v>240000</v>
      </c>
      <c r="G4" s="6">
        <f aca="true" t="shared" si="0" ref="G4:H6">SUM(G5)</f>
        <v>0</v>
      </c>
      <c r="H4" s="6">
        <f t="shared" si="0"/>
        <v>420000</v>
      </c>
      <c r="I4" s="34">
        <f aca="true" t="shared" si="1" ref="I4:I10">SUM(F4-G4+H4)</f>
        <v>660000</v>
      </c>
      <c r="J4" s="34"/>
    </row>
    <row r="5" spans="2:10" ht="38.25" customHeight="1">
      <c r="B5" s="7"/>
      <c r="C5" s="35" t="s">
        <v>37</v>
      </c>
      <c r="D5" s="35"/>
      <c r="E5" s="8" t="s">
        <v>49</v>
      </c>
      <c r="F5" s="9">
        <v>0</v>
      </c>
      <c r="G5" s="9">
        <f t="shared" si="0"/>
        <v>0</v>
      </c>
      <c r="H5" s="9">
        <f t="shared" si="0"/>
        <v>420000</v>
      </c>
      <c r="I5" s="36">
        <f t="shared" si="1"/>
        <v>420000</v>
      </c>
      <c r="J5" s="36"/>
    </row>
    <row r="6" spans="2:10" ht="38.25" customHeight="1">
      <c r="B6" s="7"/>
      <c r="C6" s="29"/>
      <c r="D6" s="29"/>
      <c r="E6" s="10" t="s">
        <v>13</v>
      </c>
      <c r="F6" s="11">
        <v>0</v>
      </c>
      <c r="G6" s="11">
        <f t="shared" si="0"/>
        <v>0</v>
      </c>
      <c r="H6" s="11">
        <f t="shared" si="0"/>
        <v>420000</v>
      </c>
      <c r="I6" s="30">
        <f t="shared" si="1"/>
        <v>420000</v>
      </c>
      <c r="J6" s="30"/>
    </row>
    <row r="7" spans="2:10" ht="38.25" customHeight="1">
      <c r="B7" s="7"/>
      <c r="C7" s="12"/>
      <c r="D7" s="13"/>
      <c r="E7" s="14" t="s">
        <v>25</v>
      </c>
      <c r="F7" s="11">
        <v>0</v>
      </c>
      <c r="G7" s="11">
        <v>0</v>
      </c>
      <c r="H7" s="11">
        <v>420000</v>
      </c>
      <c r="I7" s="30">
        <f t="shared" si="1"/>
        <v>420000</v>
      </c>
      <c r="J7" s="30"/>
    </row>
    <row r="8" spans="2:10" ht="38.25" customHeight="1">
      <c r="B8" s="3" t="s">
        <v>4</v>
      </c>
      <c r="C8" s="31"/>
      <c r="D8" s="31"/>
      <c r="E8" s="4" t="s">
        <v>5</v>
      </c>
      <c r="F8" s="5">
        <v>33797289</v>
      </c>
      <c r="G8" s="6">
        <f>SUM(G9)</f>
        <v>234306</v>
      </c>
      <c r="H8" s="6">
        <f>SUM(H9)</f>
        <v>1658065</v>
      </c>
      <c r="I8" s="34">
        <f t="shared" si="1"/>
        <v>35221048</v>
      </c>
      <c r="J8" s="34"/>
    </row>
    <row r="9" spans="2:10" ht="38.25" customHeight="1">
      <c r="B9" s="7"/>
      <c r="C9" s="35" t="s">
        <v>6</v>
      </c>
      <c r="D9" s="35"/>
      <c r="E9" s="8" t="s">
        <v>7</v>
      </c>
      <c r="F9" s="9">
        <v>28082069</v>
      </c>
      <c r="G9" s="9">
        <f>SUM(G24+G10)</f>
        <v>234306</v>
      </c>
      <c r="H9" s="9">
        <f>SUM(H24+H10)</f>
        <v>1658065</v>
      </c>
      <c r="I9" s="36">
        <f t="shared" si="1"/>
        <v>29505828</v>
      </c>
      <c r="J9" s="36"/>
    </row>
    <row r="10" spans="2:10" ht="38.25" customHeight="1">
      <c r="B10" s="7"/>
      <c r="C10" s="29"/>
      <c r="D10" s="29"/>
      <c r="E10" s="10" t="s">
        <v>13</v>
      </c>
      <c r="F10" s="11">
        <v>16477952</v>
      </c>
      <c r="G10" s="25">
        <f>SUM(G11:G23)</f>
        <v>26000</v>
      </c>
      <c r="H10" s="11">
        <f>SUM(H11:H23)</f>
        <v>1658065</v>
      </c>
      <c r="I10" s="30">
        <f t="shared" si="1"/>
        <v>18110017</v>
      </c>
      <c r="J10" s="30"/>
    </row>
    <row r="11" spans="2:10" ht="38.25" customHeight="1">
      <c r="B11" s="7"/>
      <c r="C11" s="12"/>
      <c r="D11" s="13"/>
      <c r="E11" s="14" t="s">
        <v>41</v>
      </c>
      <c r="F11" s="11">
        <v>0</v>
      </c>
      <c r="G11" s="11">
        <v>0</v>
      </c>
      <c r="H11" s="11">
        <v>42974</v>
      </c>
      <c r="I11" s="30">
        <f aca="true" t="shared" si="2" ref="I11:I17">SUM(F11-G11+H11)</f>
        <v>42974</v>
      </c>
      <c r="J11" s="30"/>
    </row>
    <row r="12" spans="2:10" ht="38.25" customHeight="1">
      <c r="B12" s="7"/>
      <c r="C12" s="12"/>
      <c r="D12" s="13"/>
      <c r="E12" s="14" t="s">
        <v>21</v>
      </c>
      <c r="F12" s="11">
        <v>1250000</v>
      </c>
      <c r="G12" s="11">
        <v>0</v>
      </c>
      <c r="H12" s="11">
        <v>1220731</v>
      </c>
      <c r="I12" s="30">
        <f t="shared" si="2"/>
        <v>2470731</v>
      </c>
      <c r="J12" s="30"/>
    </row>
    <row r="13" spans="2:10" ht="38.25" customHeight="1">
      <c r="B13" s="7"/>
      <c r="C13" s="12"/>
      <c r="D13" s="13"/>
      <c r="E13" s="14" t="s">
        <v>22</v>
      </c>
      <c r="F13" s="11">
        <v>0</v>
      </c>
      <c r="G13" s="11">
        <v>0</v>
      </c>
      <c r="H13" s="11">
        <v>30000</v>
      </c>
      <c r="I13" s="30">
        <f t="shared" si="2"/>
        <v>30000</v>
      </c>
      <c r="J13" s="30"/>
    </row>
    <row r="14" spans="2:10" ht="62.25" customHeight="1">
      <c r="B14" s="7"/>
      <c r="C14" s="12"/>
      <c r="D14" s="13"/>
      <c r="E14" s="14" t="s">
        <v>23</v>
      </c>
      <c r="F14" s="11">
        <v>30000</v>
      </c>
      <c r="G14" s="11">
        <v>0</v>
      </c>
      <c r="H14" s="11">
        <v>3000</v>
      </c>
      <c r="I14" s="30">
        <f t="shared" si="2"/>
        <v>33000</v>
      </c>
      <c r="J14" s="30"/>
    </row>
    <row r="15" spans="2:10" ht="38.25" customHeight="1">
      <c r="B15" s="7"/>
      <c r="C15" s="12"/>
      <c r="D15" s="13"/>
      <c r="E15" s="14" t="s">
        <v>24</v>
      </c>
      <c r="F15" s="11">
        <v>100000</v>
      </c>
      <c r="G15" s="11">
        <v>26000</v>
      </c>
      <c r="H15" s="11">
        <v>0</v>
      </c>
      <c r="I15" s="30">
        <f t="shared" si="2"/>
        <v>74000</v>
      </c>
      <c r="J15" s="30"/>
    </row>
    <row r="16" spans="2:10" ht="38.25" customHeight="1">
      <c r="B16" s="7"/>
      <c r="C16" s="12"/>
      <c r="D16" s="13"/>
      <c r="E16" s="14" t="s">
        <v>50</v>
      </c>
      <c r="F16" s="11">
        <v>155000</v>
      </c>
      <c r="G16" s="11">
        <v>0</v>
      </c>
      <c r="H16" s="11">
        <v>43528</v>
      </c>
      <c r="I16" s="30">
        <f t="shared" si="2"/>
        <v>198528</v>
      </c>
      <c r="J16" s="30"/>
    </row>
    <row r="17" spans="2:10" ht="59.25" customHeight="1">
      <c r="B17" s="7"/>
      <c r="C17" s="44"/>
      <c r="D17" s="45"/>
      <c r="E17" s="14" t="s">
        <v>53</v>
      </c>
      <c r="F17" s="11">
        <v>161176</v>
      </c>
      <c r="G17" s="11">
        <v>0</v>
      </c>
      <c r="H17" s="11">
        <v>23000</v>
      </c>
      <c r="I17" s="30">
        <f t="shared" si="2"/>
        <v>184176</v>
      </c>
      <c r="J17" s="30"/>
    </row>
    <row r="18" spans="2:10" ht="59.25" customHeight="1">
      <c r="B18" s="7"/>
      <c r="C18" s="26"/>
      <c r="D18" s="27"/>
      <c r="E18" s="14" t="s">
        <v>44</v>
      </c>
      <c r="F18" s="25">
        <v>0</v>
      </c>
      <c r="G18" s="25">
        <v>0</v>
      </c>
      <c r="H18" s="25">
        <v>78875</v>
      </c>
      <c r="I18" s="30">
        <f aca="true" t="shared" si="3" ref="I18:I23">SUM(F18-G18+H18)</f>
        <v>78875</v>
      </c>
      <c r="J18" s="30"/>
    </row>
    <row r="19" spans="2:10" ht="38.25" customHeight="1">
      <c r="B19" s="7"/>
      <c r="C19" s="26"/>
      <c r="D19" s="27"/>
      <c r="E19" s="14" t="s">
        <v>51</v>
      </c>
      <c r="F19" s="25">
        <v>0</v>
      </c>
      <c r="G19" s="25">
        <v>0</v>
      </c>
      <c r="H19" s="25">
        <v>11070</v>
      </c>
      <c r="I19" s="30">
        <f t="shared" si="3"/>
        <v>11070</v>
      </c>
      <c r="J19" s="30"/>
    </row>
    <row r="20" spans="2:10" ht="42.75" customHeight="1">
      <c r="B20" s="7"/>
      <c r="C20" s="26"/>
      <c r="D20" s="27"/>
      <c r="E20" s="14" t="s">
        <v>52</v>
      </c>
      <c r="F20" s="25">
        <v>0</v>
      </c>
      <c r="G20" s="25">
        <v>0</v>
      </c>
      <c r="H20" s="25">
        <v>10995</v>
      </c>
      <c r="I20" s="30">
        <f t="shared" si="3"/>
        <v>10995</v>
      </c>
      <c r="J20" s="30"/>
    </row>
    <row r="21" spans="2:10" ht="44.25" customHeight="1">
      <c r="B21" s="7"/>
      <c r="C21" s="26"/>
      <c r="D21" s="27"/>
      <c r="E21" s="14" t="s">
        <v>45</v>
      </c>
      <c r="F21" s="25">
        <v>400000</v>
      </c>
      <c r="G21" s="25">
        <v>0</v>
      </c>
      <c r="H21" s="25">
        <v>20812</v>
      </c>
      <c r="I21" s="30">
        <f t="shared" si="3"/>
        <v>420812</v>
      </c>
      <c r="J21" s="30"/>
    </row>
    <row r="22" spans="2:10" ht="59.25" customHeight="1">
      <c r="B22" s="7"/>
      <c r="C22" s="26"/>
      <c r="D22" s="27"/>
      <c r="E22" s="14" t="s">
        <v>46</v>
      </c>
      <c r="F22" s="25">
        <v>0</v>
      </c>
      <c r="G22" s="25">
        <v>0</v>
      </c>
      <c r="H22" s="25">
        <v>36365</v>
      </c>
      <c r="I22" s="30">
        <f t="shared" si="3"/>
        <v>36365</v>
      </c>
      <c r="J22" s="30"/>
    </row>
    <row r="23" spans="2:10" ht="42.75" customHeight="1">
      <c r="B23" s="7"/>
      <c r="C23" s="26"/>
      <c r="D23" s="27"/>
      <c r="E23" s="14" t="s">
        <v>47</v>
      </c>
      <c r="F23" s="25">
        <v>0</v>
      </c>
      <c r="G23" s="25">
        <v>0</v>
      </c>
      <c r="H23" s="25">
        <v>136715</v>
      </c>
      <c r="I23" s="30">
        <f t="shared" si="3"/>
        <v>136715</v>
      </c>
      <c r="J23" s="30"/>
    </row>
    <row r="24" spans="2:10" ht="32.25" customHeight="1">
      <c r="B24" s="7"/>
      <c r="C24" s="29"/>
      <c r="D24" s="29"/>
      <c r="E24" s="10" t="s">
        <v>16</v>
      </c>
      <c r="F24" s="15">
        <v>11604117</v>
      </c>
      <c r="G24" s="15">
        <f>SUM(G25)</f>
        <v>208306</v>
      </c>
      <c r="H24" s="15">
        <f>SUM(H25)</f>
        <v>0</v>
      </c>
      <c r="I24" s="43">
        <f aca="true" t="shared" si="4" ref="I24:I29">SUM(F24-G24+H24)</f>
        <v>11395811</v>
      </c>
      <c r="J24" s="43"/>
    </row>
    <row r="25" spans="2:10" ht="38.25" customHeight="1">
      <c r="B25" s="7"/>
      <c r="C25" s="44"/>
      <c r="D25" s="45"/>
      <c r="E25" s="16" t="s">
        <v>26</v>
      </c>
      <c r="F25" s="11">
        <v>2710000</v>
      </c>
      <c r="G25" s="11">
        <v>208306</v>
      </c>
      <c r="H25" s="11">
        <v>0</v>
      </c>
      <c r="I25" s="30">
        <f t="shared" si="4"/>
        <v>2501694</v>
      </c>
      <c r="J25" s="30"/>
    </row>
    <row r="26" spans="2:10" ht="38.25" customHeight="1">
      <c r="B26" s="3" t="s">
        <v>38</v>
      </c>
      <c r="C26" s="31"/>
      <c r="D26" s="31"/>
      <c r="E26" s="4" t="s">
        <v>39</v>
      </c>
      <c r="F26" s="5">
        <v>50826823</v>
      </c>
      <c r="G26" s="6">
        <f aca="true" t="shared" si="5" ref="G26:H28">SUM(G27)</f>
        <v>0</v>
      </c>
      <c r="H26" s="6">
        <f t="shared" si="5"/>
        <v>19822</v>
      </c>
      <c r="I26" s="34">
        <f t="shared" si="4"/>
        <v>50846645</v>
      </c>
      <c r="J26" s="34"/>
    </row>
    <row r="27" spans="2:10" ht="38.25" customHeight="1">
      <c r="B27" s="7"/>
      <c r="C27" s="35" t="s">
        <v>40</v>
      </c>
      <c r="D27" s="35"/>
      <c r="E27" s="8" t="s">
        <v>17</v>
      </c>
      <c r="F27" s="9">
        <v>2205330</v>
      </c>
      <c r="G27" s="9">
        <f t="shared" si="5"/>
        <v>0</v>
      </c>
      <c r="H27" s="9">
        <f t="shared" si="5"/>
        <v>19822</v>
      </c>
      <c r="I27" s="36">
        <f t="shared" si="4"/>
        <v>2225152</v>
      </c>
      <c r="J27" s="36"/>
    </row>
    <row r="28" spans="2:10" ht="38.25" customHeight="1">
      <c r="B28" s="7"/>
      <c r="C28" s="29"/>
      <c r="D28" s="29"/>
      <c r="E28" s="10" t="s">
        <v>16</v>
      </c>
      <c r="F28" s="11">
        <v>2055330</v>
      </c>
      <c r="G28" s="11">
        <f t="shared" si="5"/>
        <v>0</v>
      </c>
      <c r="H28" s="11">
        <f t="shared" si="5"/>
        <v>19822</v>
      </c>
      <c r="I28" s="30">
        <f t="shared" si="4"/>
        <v>2075152</v>
      </c>
      <c r="J28" s="30"/>
    </row>
    <row r="29" spans="2:10" ht="59.25" customHeight="1">
      <c r="B29" s="7"/>
      <c r="C29" s="12"/>
      <c r="D29" s="13"/>
      <c r="E29" s="14" t="s">
        <v>42</v>
      </c>
      <c r="F29" s="11">
        <v>0</v>
      </c>
      <c r="G29" s="11">
        <v>0</v>
      </c>
      <c r="H29" s="11">
        <v>19822</v>
      </c>
      <c r="I29" s="30">
        <f t="shared" si="4"/>
        <v>19822</v>
      </c>
      <c r="J29" s="30"/>
    </row>
    <row r="30" spans="2:10" ht="38.25" customHeight="1">
      <c r="B30" s="3" t="s">
        <v>8</v>
      </c>
      <c r="C30" s="31"/>
      <c r="D30" s="31"/>
      <c r="E30" s="4" t="s">
        <v>9</v>
      </c>
      <c r="F30" s="5">
        <v>23214379</v>
      </c>
      <c r="G30" s="5">
        <f>SUM(G31)</f>
        <v>0</v>
      </c>
      <c r="H30" s="5">
        <f>SUM(H31)</f>
        <v>5400</v>
      </c>
      <c r="I30" s="34">
        <f aca="true" t="shared" si="6" ref="I30:I38">SUM(F30-G30+H30)</f>
        <v>23219779</v>
      </c>
      <c r="J30" s="34"/>
    </row>
    <row r="31" spans="2:10" ht="38.25" customHeight="1">
      <c r="B31" s="17"/>
      <c r="C31" s="35" t="s">
        <v>27</v>
      </c>
      <c r="D31" s="35"/>
      <c r="E31" s="8" t="s">
        <v>28</v>
      </c>
      <c r="F31" s="9">
        <v>3787814</v>
      </c>
      <c r="G31" s="9">
        <f>SUM(G32)</f>
        <v>0</v>
      </c>
      <c r="H31" s="9">
        <f>SUM(H32)</f>
        <v>5400</v>
      </c>
      <c r="I31" s="36">
        <f>SUM(F31-G31+H31)</f>
        <v>3793214</v>
      </c>
      <c r="J31" s="36"/>
    </row>
    <row r="32" spans="2:10" ht="38.25" customHeight="1">
      <c r="B32" s="17"/>
      <c r="C32" s="37"/>
      <c r="D32" s="38"/>
      <c r="E32" s="10" t="s">
        <v>16</v>
      </c>
      <c r="F32" s="11">
        <v>3687814</v>
      </c>
      <c r="G32" s="11">
        <v>0</v>
      </c>
      <c r="H32" s="11">
        <f>SUM(H33:H34)</f>
        <v>5400</v>
      </c>
      <c r="I32" s="32">
        <f>SUM(F32-G32+H32)</f>
        <v>3693214</v>
      </c>
      <c r="J32" s="33"/>
    </row>
    <row r="33" spans="2:10" ht="35.25" customHeight="1">
      <c r="B33" s="17"/>
      <c r="C33" s="39"/>
      <c r="D33" s="40"/>
      <c r="E33" s="18" t="s">
        <v>33</v>
      </c>
      <c r="F33" s="11">
        <v>77816</v>
      </c>
      <c r="G33" s="11">
        <v>0</v>
      </c>
      <c r="H33" s="11">
        <v>2700</v>
      </c>
      <c r="I33" s="32">
        <f>SUM(F33-G33+H33)</f>
        <v>80516</v>
      </c>
      <c r="J33" s="33"/>
    </row>
    <row r="34" spans="2:10" ht="38.25" customHeight="1">
      <c r="B34" s="17"/>
      <c r="C34" s="39"/>
      <c r="D34" s="40"/>
      <c r="E34" s="19" t="s">
        <v>34</v>
      </c>
      <c r="F34" s="28">
        <v>3456</v>
      </c>
      <c r="G34" s="28">
        <v>0</v>
      </c>
      <c r="H34" s="28">
        <v>2700</v>
      </c>
      <c r="I34" s="52">
        <f>SUM(F34-G34+H34)</f>
        <v>6156</v>
      </c>
      <c r="J34" s="53"/>
    </row>
    <row r="35" spans="2:10" ht="68.25" customHeight="1">
      <c r="B35" s="59" t="s">
        <v>48</v>
      </c>
      <c r="C35" s="59"/>
      <c r="D35" s="59"/>
      <c r="E35" s="59"/>
      <c r="F35" s="59"/>
      <c r="G35" s="59"/>
      <c r="H35" s="59"/>
      <c r="I35" s="59"/>
      <c r="J35" s="59"/>
    </row>
    <row r="36" spans="2:10" ht="38.25" customHeight="1">
      <c r="B36" s="3" t="s">
        <v>18</v>
      </c>
      <c r="C36" s="31"/>
      <c r="D36" s="31"/>
      <c r="E36" s="4" t="s">
        <v>20</v>
      </c>
      <c r="F36" s="5">
        <v>400458</v>
      </c>
      <c r="G36" s="23">
        <f>SUM(G37)</f>
        <v>0</v>
      </c>
      <c r="H36" s="23">
        <f>SUM(H37)</f>
        <v>15990</v>
      </c>
      <c r="I36" s="34">
        <f t="shared" si="6"/>
        <v>416448</v>
      </c>
      <c r="J36" s="34"/>
    </row>
    <row r="37" spans="2:10" ht="38.25" customHeight="1">
      <c r="B37" s="7"/>
      <c r="C37" s="35" t="s">
        <v>19</v>
      </c>
      <c r="D37" s="35"/>
      <c r="E37" s="8" t="s">
        <v>17</v>
      </c>
      <c r="F37" s="9">
        <v>170458</v>
      </c>
      <c r="G37" s="24">
        <f>SUM(G38)</f>
        <v>0</v>
      </c>
      <c r="H37" s="24">
        <f>SUM(H38)</f>
        <v>15990</v>
      </c>
      <c r="I37" s="36">
        <f t="shared" si="6"/>
        <v>186448</v>
      </c>
      <c r="J37" s="36"/>
    </row>
    <row r="38" spans="2:10" ht="38.25" customHeight="1">
      <c r="B38" s="7"/>
      <c r="C38" s="29"/>
      <c r="D38" s="29"/>
      <c r="E38" s="10" t="s">
        <v>16</v>
      </c>
      <c r="F38" s="11">
        <v>170458</v>
      </c>
      <c r="G38" s="11">
        <f>SUM(G39)</f>
        <v>0</v>
      </c>
      <c r="H38" s="11">
        <f>SUM(H39:H39)</f>
        <v>15990</v>
      </c>
      <c r="I38" s="30">
        <f t="shared" si="6"/>
        <v>186448</v>
      </c>
      <c r="J38" s="30"/>
    </row>
    <row r="39" spans="2:10" ht="38.25" customHeight="1">
      <c r="B39" s="7"/>
      <c r="C39" s="44"/>
      <c r="D39" s="45"/>
      <c r="E39" s="19" t="s">
        <v>29</v>
      </c>
      <c r="F39" s="20">
        <v>113141</v>
      </c>
      <c r="G39" s="20">
        <v>0</v>
      </c>
      <c r="H39" s="20">
        <v>15990</v>
      </c>
      <c r="I39" s="51">
        <f aca="true" t="shared" si="7" ref="I39:I45">SUM(F39-G39+H39)</f>
        <v>129131</v>
      </c>
      <c r="J39" s="51"/>
    </row>
    <row r="40" spans="2:10" ht="38.25" customHeight="1">
      <c r="B40" s="3" t="s">
        <v>30</v>
      </c>
      <c r="C40" s="31"/>
      <c r="D40" s="31"/>
      <c r="E40" s="4" t="s">
        <v>31</v>
      </c>
      <c r="F40" s="5">
        <v>2320409</v>
      </c>
      <c r="G40" s="5">
        <f>SUM(G41)</f>
        <v>0</v>
      </c>
      <c r="H40" s="5">
        <f>SUM(H41)</f>
        <v>36252</v>
      </c>
      <c r="I40" s="34">
        <f t="shared" si="7"/>
        <v>2356661</v>
      </c>
      <c r="J40" s="34"/>
    </row>
    <row r="41" spans="2:10" ht="38.25" customHeight="1">
      <c r="B41" s="17"/>
      <c r="C41" s="35" t="s">
        <v>32</v>
      </c>
      <c r="D41" s="35"/>
      <c r="E41" s="8" t="s">
        <v>17</v>
      </c>
      <c r="F41" s="9">
        <v>574900</v>
      </c>
      <c r="G41" s="9">
        <f>SUM(G42+G44)</f>
        <v>0</v>
      </c>
      <c r="H41" s="9">
        <f>SUM(H42+H44)</f>
        <v>36252</v>
      </c>
      <c r="I41" s="36">
        <f t="shared" si="7"/>
        <v>611152</v>
      </c>
      <c r="J41" s="36"/>
    </row>
    <row r="42" spans="2:10" ht="38.25" customHeight="1">
      <c r="B42" s="17"/>
      <c r="C42" s="37"/>
      <c r="D42" s="38"/>
      <c r="E42" s="10" t="s">
        <v>16</v>
      </c>
      <c r="F42" s="11">
        <v>574900</v>
      </c>
      <c r="G42" s="11">
        <v>0</v>
      </c>
      <c r="H42" s="11">
        <f>SUM(H43)</f>
        <v>3252</v>
      </c>
      <c r="I42" s="32">
        <f t="shared" si="7"/>
        <v>578152</v>
      </c>
      <c r="J42" s="33"/>
    </row>
    <row r="43" spans="2:10" ht="38.25" customHeight="1">
      <c r="B43" s="17"/>
      <c r="C43" s="39"/>
      <c r="D43" s="40"/>
      <c r="E43" s="18" t="s">
        <v>43</v>
      </c>
      <c r="F43" s="11">
        <v>242200</v>
      </c>
      <c r="G43" s="11">
        <v>0</v>
      </c>
      <c r="H43" s="11">
        <v>3252</v>
      </c>
      <c r="I43" s="32">
        <f t="shared" si="7"/>
        <v>245452</v>
      </c>
      <c r="J43" s="33"/>
    </row>
    <row r="44" spans="2:10" ht="38.25" customHeight="1">
      <c r="B44" s="17"/>
      <c r="C44" s="39"/>
      <c r="D44" s="40"/>
      <c r="E44" s="10" t="s">
        <v>13</v>
      </c>
      <c r="F44" s="11">
        <v>0</v>
      </c>
      <c r="G44" s="11">
        <v>0</v>
      </c>
      <c r="H44" s="11">
        <v>33000</v>
      </c>
      <c r="I44" s="32">
        <f t="shared" si="7"/>
        <v>33000</v>
      </c>
      <c r="J44" s="33"/>
    </row>
    <row r="45" spans="2:10" ht="57.75" customHeight="1">
      <c r="B45" s="21"/>
      <c r="C45" s="41"/>
      <c r="D45" s="42"/>
      <c r="E45" s="18" t="s">
        <v>54</v>
      </c>
      <c r="F45" s="11">
        <v>0</v>
      </c>
      <c r="G45" s="11">
        <v>0</v>
      </c>
      <c r="H45" s="11">
        <v>33000</v>
      </c>
      <c r="I45" s="32">
        <f t="shared" si="7"/>
        <v>33000</v>
      </c>
      <c r="J45" s="33"/>
    </row>
    <row r="46" spans="2:10" ht="11.25" customHeight="1">
      <c r="B46" s="54"/>
      <c r="C46" s="54"/>
      <c r="D46" s="54"/>
      <c r="E46" s="55"/>
      <c r="F46" s="55"/>
      <c r="G46" s="55"/>
      <c r="H46" s="55"/>
      <c r="I46" s="55"/>
      <c r="J46" s="55"/>
    </row>
    <row r="47" spans="2:10" ht="36.75" customHeight="1">
      <c r="B47" s="61" t="s">
        <v>10</v>
      </c>
      <c r="C47" s="61"/>
      <c r="D47" s="61"/>
      <c r="E47" s="61"/>
      <c r="F47" s="22">
        <v>185910769</v>
      </c>
      <c r="G47" s="22">
        <f>SUM(G4+G8+G26+G30+G36+G40)</f>
        <v>234306</v>
      </c>
      <c r="H47" s="22">
        <f>SUM(H4+H8+H26+H30+H36+H40)</f>
        <v>2155529</v>
      </c>
      <c r="I47" s="62">
        <f>SUM(F47-G47+H47)</f>
        <v>187831992</v>
      </c>
      <c r="J47" s="63"/>
    </row>
    <row r="48" spans="1:10" ht="31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5.25" customHeight="1">
      <c r="A49" s="48"/>
      <c r="B49" s="48"/>
      <c r="C49" s="48"/>
      <c r="D49" s="48"/>
      <c r="E49" s="48"/>
      <c r="F49" s="48"/>
      <c r="G49" s="48"/>
      <c r="H49" s="48"/>
      <c r="I49" s="48"/>
      <c r="J49" s="56"/>
    </row>
    <row r="50" spans="2:10" ht="5.25" customHeight="1">
      <c r="B50" s="57"/>
      <c r="C50" s="57"/>
      <c r="D50" s="48"/>
      <c r="E50" s="48"/>
      <c r="F50" s="48"/>
      <c r="G50" s="48"/>
      <c r="H50" s="48"/>
      <c r="I50" s="48"/>
      <c r="J50" s="56"/>
    </row>
    <row r="51" spans="2:10" ht="11.25" customHeight="1">
      <c r="B51" s="57"/>
      <c r="C51" s="57"/>
      <c r="D51" s="48"/>
      <c r="E51" s="48"/>
      <c r="F51" s="48"/>
      <c r="G51" s="48"/>
      <c r="H51" s="48"/>
      <c r="I51" s="48"/>
      <c r="J51" s="48"/>
    </row>
    <row r="61" ht="174.75" customHeight="1"/>
    <row r="63" ht="81.75" customHeight="1"/>
    <row r="64" ht="81.75" customHeight="1"/>
    <row r="65" ht="81.75" customHeight="1"/>
    <row r="91" ht="7.5" customHeight="1"/>
    <row r="92" ht="12.75" hidden="1"/>
    <row r="93" spans="2:10" ht="38.25" customHeight="1">
      <c r="B93" s="60">
        <v>6</v>
      </c>
      <c r="C93" s="60"/>
      <c r="D93" s="60"/>
      <c r="E93" s="60"/>
      <c r="F93" s="60"/>
      <c r="G93" s="60"/>
      <c r="H93" s="60"/>
      <c r="I93" s="60"/>
      <c r="J93" s="60"/>
    </row>
    <row r="94" spans="2:10" ht="12.75">
      <c r="B94" s="60"/>
      <c r="C94" s="60"/>
      <c r="D94" s="60"/>
      <c r="E94" s="60"/>
      <c r="F94" s="60"/>
      <c r="G94" s="60"/>
      <c r="H94" s="60"/>
      <c r="I94" s="60"/>
      <c r="J94" s="60"/>
    </row>
  </sheetData>
  <sheetProtection/>
  <mergeCells count="80">
    <mergeCell ref="B35:J35"/>
    <mergeCell ref="B93:J94"/>
    <mergeCell ref="I18:J18"/>
    <mergeCell ref="I19:J19"/>
    <mergeCell ref="I20:J20"/>
    <mergeCell ref="I21:J21"/>
    <mergeCell ref="I22:J22"/>
    <mergeCell ref="I23:J23"/>
    <mergeCell ref="B47:E47"/>
    <mergeCell ref="I47:J47"/>
    <mergeCell ref="I4:J4"/>
    <mergeCell ref="C5:D5"/>
    <mergeCell ref="I5:J5"/>
    <mergeCell ref="C6:D6"/>
    <mergeCell ref="I6:J6"/>
    <mergeCell ref="I7:J7"/>
    <mergeCell ref="B46:D46"/>
    <mergeCell ref="E46:J46"/>
    <mergeCell ref="A49:I49"/>
    <mergeCell ref="J49:J50"/>
    <mergeCell ref="B50:C51"/>
    <mergeCell ref="D50:I50"/>
    <mergeCell ref="D51:J51"/>
    <mergeCell ref="A48:J48"/>
    <mergeCell ref="C25:D25"/>
    <mergeCell ref="I25:J25"/>
    <mergeCell ref="C39:D39"/>
    <mergeCell ref="I39:J39"/>
    <mergeCell ref="C37:D37"/>
    <mergeCell ref="I37:J37"/>
    <mergeCell ref="C30:D30"/>
    <mergeCell ref="C32:D34"/>
    <mergeCell ref="I32:J32"/>
    <mergeCell ref="I34:J34"/>
    <mergeCell ref="A1:J1"/>
    <mergeCell ref="B2:F2"/>
    <mergeCell ref="H2:J2"/>
    <mergeCell ref="C3:D3"/>
    <mergeCell ref="I3:J3"/>
    <mergeCell ref="C9:D9"/>
    <mergeCell ref="C8:D8"/>
    <mergeCell ref="I8:J8"/>
    <mergeCell ref="I9:J9"/>
    <mergeCell ref="C4:D4"/>
    <mergeCell ref="C17:D17"/>
    <mergeCell ref="I17:J17"/>
    <mergeCell ref="C10:D10"/>
    <mergeCell ref="I10:J10"/>
    <mergeCell ref="I11:J11"/>
    <mergeCell ref="I12:J12"/>
    <mergeCell ref="C42:D45"/>
    <mergeCell ref="I42:J42"/>
    <mergeCell ref="I43:J43"/>
    <mergeCell ref="I45:J45"/>
    <mergeCell ref="I44:J44"/>
    <mergeCell ref="C24:D24"/>
    <mergeCell ref="I24:J24"/>
    <mergeCell ref="I36:J36"/>
    <mergeCell ref="C38:D38"/>
    <mergeCell ref="I38:J38"/>
    <mergeCell ref="C40:D40"/>
    <mergeCell ref="I40:J40"/>
    <mergeCell ref="C41:D41"/>
    <mergeCell ref="I41:J41"/>
    <mergeCell ref="I26:J26"/>
    <mergeCell ref="C27:D27"/>
    <mergeCell ref="I27:J27"/>
    <mergeCell ref="I30:J30"/>
    <mergeCell ref="C31:D31"/>
    <mergeCell ref="I31:J31"/>
    <mergeCell ref="C28:D28"/>
    <mergeCell ref="I28:J28"/>
    <mergeCell ref="I29:J29"/>
    <mergeCell ref="C36:D36"/>
    <mergeCell ref="I13:J13"/>
    <mergeCell ref="I14:J14"/>
    <mergeCell ref="I15:J15"/>
    <mergeCell ref="I16:J16"/>
    <mergeCell ref="I33:J33"/>
    <mergeCell ref="C26:D26"/>
  </mergeCells>
  <printOptions/>
  <pageMargins left="0.15748031496062992" right="0.7480314960629921" top="0.984251968503937" bottom="0.7874015748031497" header="0.5118110236220472" footer="0.5118110236220472"/>
  <pageSetup fitToHeight="2" orientation="landscape" paperSize="9" scale="35" r:id="rId1"/>
  <headerFooter>
    <oddHeader>&amp;R&amp;18Tabela Nr 2  do
 Uchwały  Rady Powiatu Wołomińskiego 
Nr  XX-218/2016 
z dnia 16 czerwca 2016 r.</oddHeader>
  </headerFooter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2016-06-07T08:30:04Z</cp:lastPrinted>
  <dcterms:modified xsi:type="dcterms:W3CDTF">2016-06-17T07:07:05Z</dcterms:modified>
  <cp:category/>
  <cp:version/>
  <cp:contentType/>
  <cp:contentStatus/>
</cp:coreProperties>
</file>