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1"/>
  </bookViews>
  <sheets>
    <sheet name="Arkusz1" sheetId="1" r:id="rId1"/>
    <sheet name="1" sheetId="2" r:id="rId2"/>
  </sheets>
  <definedNames>
    <definedName name="_xlnm.Print_Area" localSheetId="1">'1'!$A$1:$I$216</definedName>
  </definedNames>
  <calcPr fullCalcOnLoad="1"/>
</workbook>
</file>

<file path=xl/sharedStrings.xml><?xml version="1.0" encoding="utf-8"?>
<sst xmlns="http://schemas.openxmlformats.org/spreadsheetml/2006/main" count="462" uniqueCount="212">
  <si>
    <t>Dział</t>
  </si>
  <si>
    <t>010</t>
  </si>
  <si>
    <t>01005</t>
  </si>
  <si>
    <t>020</t>
  </si>
  <si>
    <t>02001</t>
  </si>
  <si>
    <t>600</t>
  </si>
  <si>
    <t>60014</t>
  </si>
  <si>
    <t>700</t>
  </si>
  <si>
    <t>70005</t>
  </si>
  <si>
    <t>710</t>
  </si>
  <si>
    <t>71013</t>
  </si>
  <si>
    <t>71014</t>
  </si>
  <si>
    <t>71015</t>
  </si>
  <si>
    <t>750</t>
  </si>
  <si>
    <t>75011</t>
  </si>
  <si>
    <t>75020</t>
  </si>
  <si>
    <t>Treść</t>
  </si>
  <si>
    <t>Rozdział</t>
  </si>
  <si>
    <t>Rolnictwo i łowiectwo</t>
  </si>
  <si>
    <t>Prace geodezyjno-urządzeniowe na potrzeby rolnictwa</t>
  </si>
  <si>
    <t>Leśnictwo</t>
  </si>
  <si>
    <t>Gospodarka leśna</t>
  </si>
  <si>
    <t>02002</t>
  </si>
  <si>
    <t>Nadzór nad gospodarką leśną</t>
  </si>
  <si>
    <t>Transport i łączność</t>
  </si>
  <si>
    <t>Drogi publiczne powiatowe</t>
  </si>
  <si>
    <t>Gospodarka mieszkaniowa</t>
  </si>
  <si>
    <t>Gospodarka gruntami i nieruchomościami</t>
  </si>
  <si>
    <t>Pozostała działalność</t>
  </si>
  <si>
    <t xml:space="preserve">Działalność usługowa </t>
  </si>
  <si>
    <t>Prace geodezyjne i kartograficzne (nieinwestycyjne)</t>
  </si>
  <si>
    <t>Opracowania geodezyjne i kartograficzne</t>
  </si>
  <si>
    <t>Nadzór budowlany</t>
  </si>
  <si>
    <t>Administracja publiczna</t>
  </si>
  <si>
    <t>Urzędy wojewódzkie</t>
  </si>
  <si>
    <t>75019</t>
  </si>
  <si>
    <t>Rady powiatów</t>
  </si>
  <si>
    <t>Starostwa powiatowe</t>
  </si>
  <si>
    <t>75045</t>
  </si>
  <si>
    <t>Komisje poborowe</t>
  </si>
  <si>
    <t>75075</t>
  </si>
  <si>
    <t>75095</t>
  </si>
  <si>
    <t>754</t>
  </si>
  <si>
    <t>Bezpieczeństwo publiczne i ochrona przeciwpożarowa</t>
  </si>
  <si>
    <t>75404</t>
  </si>
  <si>
    <t>Komendy wojewódzkie Policji</t>
  </si>
  <si>
    <t>75411</t>
  </si>
  <si>
    <t>Komendy powiatowe Państwowej Straży Pożarnej</t>
  </si>
  <si>
    <t>75414</t>
  </si>
  <si>
    <t>75495</t>
  </si>
  <si>
    <t>Obrona cywilna</t>
  </si>
  <si>
    <t>757</t>
  </si>
  <si>
    <t>Obsługa długu publicznego</t>
  </si>
  <si>
    <t>75702</t>
  </si>
  <si>
    <t xml:space="preserve">Obsługa papierów wartościowych, kredytów i pożyczek jednostek samorządu terytorialnego </t>
  </si>
  <si>
    <t>75704</t>
  </si>
  <si>
    <t>Rozliczenia z tytułu poręczeń i gwarancji udzielonych przez Skarb Państwa</t>
  </si>
  <si>
    <t>758</t>
  </si>
  <si>
    <t>Różne rozliczenia</t>
  </si>
  <si>
    <t>75818</t>
  </si>
  <si>
    <t>75832</t>
  </si>
  <si>
    <t>Część równoważąca subwencji ogólnej powiatów</t>
  </si>
  <si>
    <t>801</t>
  </si>
  <si>
    <t>Oświata i wychowanie</t>
  </si>
  <si>
    <t>80102</t>
  </si>
  <si>
    <t>Szkoły podstawowe specjalne</t>
  </si>
  <si>
    <t>80111</t>
  </si>
  <si>
    <t>Gimnazja specjalne</t>
  </si>
  <si>
    <t>80120</t>
  </si>
  <si>
    <t>Licea ogólnokształcące</t>
  </si>
  <si>
    <t>80123</t>
  </si>
  <si>
    <t>Licea profilowane</t>
  </si>
  <si>
    <t>80130</t>
  </si>
  <si>
    <t>Szkoły zawodowe</t>
  </si>
  <si>
    <t>80134</t>
  </si>
  <si>
    <t>Szkoły zawodowe specjalne</t>
  </si>
  <si>
    <t>80146</t>
  </si>
  <si>
    <t>Dokształcanie i doskonalenie nauczycieli</t>
  </si>
  <si>
    <t>80195</t>
  </si>
  <si>
    <t>851</t>
  </si>
  <si>
    <t>Ochrona zdrowia</t>
  </si>
  <si>
    <t>85111</t>
  </si>
  <si>
    <t>Szpitale ogólne</t>
  </si>
  <si>
    <t>85149</t>
  </si>
  <si>
    <t>Programy polityki zdrowotnej</t>
  </si>
  <si>
    <t>85156</t>
  </si>
  <si>
    <t>852</t>
  </si>
  <si>
    <t>Pomoc społeczna</t>
  </si>
  <si>
    <t>85201</t>
  </si>
  <si>
    <t>Placówki opiekuńczo-wychowawcze</t>
  </si>
  <si>
    <t>85202</t>
  </si>
  <si>
    <t>Domy pomocy społecznej</t>
  </si>
  <si>
    <t>85203</t>
  </si>
  <si>
    <t xml:space="preserve">85204 </t>
  </si>
  <si>
    <t>Rodziny zastępcze</t>
  </si>
  <si>
    <t>85218</t>
  </si>
  <si>
    <t>Powiatowe centra pomocy rodzinie</t>
  </si>
  <si>
    <t>85220</t>
  </si>
  <si>
    <t>Jednostki specjalistycznego poradnictwa, mieszkania chronione i ośrodki interwencji kryzysowej</t>
  </si>
  <si>
    <t>85231</t>
  </si>
  <si>
    <t>Pomoc dla cudzoziemców</t>
  </si>
  <si>
    <t>85295</t>
  </si>
  <si>
    <t>853</t>
  </si>
  <si>
    <t>85311</t>
  </si>
  <si>
    <t>85321</t>
  </si>
  <si>
    <t>Zespoły do spraw orzekania o niepłnosprawności</t>
  </si>
  <si>
    <t>85333</t>
  </si>
  <si>
    <t>Powiatowe urzędy pracy</t>
  </si>
  <si>
    <t>854</t>
  </si>
  <si>
    <t>Edukacyjna opieka wychowawcza</t>
  </si>
  <si>
    <t>85403</t>
  </si>
  <si>
    <t>85406</t>
  </si>
  <si>
    <t>Poradnie psychologiczno-pedagogiczne, w tym poradnie specjalistyczne</t>
  </si>
  <si>
    <t>85410</t>
  </si>
  <si>
    <t>Internaty i bursy szkolne</t>
  </si>
  <si>
    <t>85415</t>
  </si>
  <si>
    <t>Pomoc materialna dla uczniów</t>
  </si>
  <si>
    <t>85419</t>
  </si>
  <si>
    <t>Ośrodki rewalidacyjno-wychowawcze</t>
  </si>
  <si>
    <t>85446</t>
  </si>
  <si>
    <t>85495</t>
  </si>
  <si>
    <t>900</t>
  </si>
  <si>
    <t>Gospodarka komunalna i ochrona środowiska</t>
  </si>
  <si>
    <t>90095</t>
  </si>
  <si>
    <t>921</t>
  </si>
  <si>
    <t>Kultura i ochrona dziedzictwa narodowego</t>
  </si>
  <si>
    <t>92105</t>
  </si>
  <si>
    <t>Pozostałe zadania w zakresie kultury</t>
  </si>
  <si>
    <t>92116</t>
  </si>
  <si>
    <t>Biblioteki</t>
  </si>
  <si>
    <t>92120</t>
  </si>
  <si>
    <t>Ochrona zabytków i opieka nad zabytkami</t>
  </si>
  <si>
    <t>926</t>
  </si>
  <si>
    <t>Kultura fizyczna i sport</t>
  </si>
  <si>
    <t>92601</t>
  </si>
  <si>
    <t>Obiekty sportowe</t>
  </si>
  <si>
    <t>92605</t>
  </si>
  <si>
    <t>Zadania w zakresie kultury fizycznej i sportu</t>
  </si>
  <si>
    <t>92695</t>
  </si>
  <si>
    <t>Ośrodki wsparcia</t>
  </si>
  <si>
    <t>1</t>
  </si>
  <si>
    <t>2</t>
  </si>
  <si>
    <t>3</t>
  </si>
  <si>
    <t>Promocja jednostek samorządu terytorialnego</t>
  </si>
  <si>
    <t>Składki na ubezpieczenie zdrowotne oraz świadczenia dla osób nieobjętych obowiązkiem ubezpieczenia zdrowotnego</t>
  </si>
  <si>
    <t>Pozostałe zadania w zakresie polityki społecznej</t>
  </si>
  <si>
    <t>Rehabilitacja zawodowa i społeczna osób niepełnosprawnych</t>
  </si>
  <si>
    <t>Specjalne ośrodki szkolo-wychowawcze</t>
  </si>
  <si>
    <t>Rezerwy ogólne i celowe</t>
  </si>
  <si>
    <t>Rodzaj wydatków</t>
  </si>
  <si>
    <t>bieżące</t>
  </si>
  <si>
    <t>71095</t>
  </si>
  <si>
    <t>majątkowe</t>
  </si>
  <si>
    <t>6</t>
  </si>
  <si>
    <t>7</t>
  </si>
  <si>
    <t>75478</t>
  </si>
  <si>
    <t>Usuwanie skutków klęsk żywiołowych</t>
  </si>
  <si>
    <t>85213</t>
  </si>
  <si>
    <t>Składki na ubezpieczenie zdrowotne opłacane za osoby pobierające niektóre świadczenia z pomocy społecznej, niektóre świadczenia rodzinne oraz za osoby uczestniczące w zajęciach w centrum integracji społecznej.</t>
  </si>
  <si>
    <t>85334</t>
  </si>
  <si>
    <t>85395</t>
  </si>
  <si>
    <t>Pomoc dla repatriantów</t>
  </si>
  <si>
    <t>90002</t>
  </si>
  <si>
    <t>Gospodarka odpadami</t>
  </si>
  <si>
    <t>Utrzymanie zieleni w miastach i gminach</t>
  </si>
  <si>
    <t>90004</t>
  </si>
  <si>
    <t>85421</t>
  </si>
  <si>
    <t>Młodzieżowe ośrodki socjoterapii</t>
  </si>
  <si>
    <t>Ogółem:</t>
  </si>
  <si>
    <t>Wydatki</t>
  </si>
  <si>
    <t>630</t>
  </si>
  <si>
    <t>Turystyka</t>
  </si>
  <si>
    <t>63003</t>
  </si>
  <si>
    <t xml:space="preserve">Zadania w zakresie upowszechniania turystyki </t>
  </si>
  <si>
    <t>75410</t>
  </si>
  <si>
    <t>Komendy wojewódzkie Państwowej Straży Pożarnej</t>
  </si>
  <si>
    <t>8=6/5</t>
  </si>
  <si>
    <t>9=7/6</t>
  </si>
  <si>
    <t>60095</t>
  </si>
  <si>
    <t>75421</t>
  </si>
  <si>
    <t>Zarządzanie kryzysowe</t>
  </si>
  <si>
    <t>60004</t>
  </si>
  <si>
    <t>Lokalny transport zbiorowy</t>
  </si>
  <si>
    <t>92113</t>
  </si>
  <si>
    <t>Centra kultury i sztuki</t>
  </si>
  <si>
    <t>01009</t>
  </si>
  <si>
    <t>Spółki wodne</t>
  </si>
  <si>
    <t>752</t>
  </si>
  <si>
    <t>Obrona narodowa</t>
  </si>
  <si>
    <t>75212</t>
  </si>
  <si>
    <t>Pozostałe wydatki obronne</t>
  </si>
  <si>
    <t>% wzrost wydatków 2015:2014</t>
  </si>
  <si>
    <t>85404</t>
  </si>
  <si>
    <t>Wczesne wspomaganie rozwoju dziecka</t>
  </si>
  <si>
    <t>92195</t>
  </si>
  <si>
    <t>80110</t>
  </si>
  <si>
    <t>Gimnazja</t>
  </si>
  <si>
    <t>Wykonanie wydatków w 2014 roku</t>
  </si>
  <si>
    <t>Przewidywane wykonanie wydatków w 2015 roku</t>
  </si>
  <si>
    <t>751</t>
  </si>
  <si>
    <t>Urzędy  naczelnych organów władzy państwowej, kontroli i ochrony prawa oraz sądownictwa</t>
  </si>
  <si>
    <t>Wybory do rad gmin, rad powiatów i sejmików województw, wybory wójtów, burmistrzów i prezydentów miast oraz referenda gminne, powiatowe i wojewódzkie</t>
  </si>
  <si>
    <t xml:space="preserve">Plan wydatków na 2016 rok </t>
  </si>
  <si>
    <t>71012</t>
  </si>
  <si>
    <t>Zadania wz zakresu geodezji i kartografii</t>
  </si>
  <si>
    <t>80150</t>
  </si>
  <si>
    <t>Realizacja zadań wymagajacych stosowania specjalnej organizacji nauki i metod pracy dla dzieci i młodzieży w szkołach podstawowych, gimnazjach, licech ogólnokształcących, liceach profilowanych i szkołach zawodowych oraz szkołach artystycznych</t>
  </si>
  <si>
    <t>85205</t>
  </si>
  <si>
    <t>Zadania w zakresie przeciwdziałania przemocy w rodzinie</t>
  </si>
  <si>
    <t>% wzrost wydatków 2016:2015</t>
  </si>
  <si>
    <t>Informacja o wykonaniu budżetu Powiatu Wołomińskiego w latach 2014 i 2015</t>
  </si>
  <si>
    <t>75109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</si>
</sst>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  <numFmt numFmtId="171" formatCode="#,##0.00_ ;\-#,##0.00\ "/>
    <numFmt numFmtId="172" formatCode="_-* #,##0.0\ _z_ł_-;\-* #,##0.0\ _z_ł_-;_-* &quot;-&quot;??\ _z_ł_-;_-@_-"/>
    <numFmt numFmtId="173" formatCode="_-* #,##0\ _z_ł_-;\-* #,##0\ _z_ł_-;_-* &quot;-&quot;??\ _z_ł_-;_-@_-"/>
    <numFmt numFmtId="174" formatCode="0.000000"/>
    <numFmt numFmtId="175" formatCode="0.00000"/>
    <numFmt numFmtId="176" formatCode="0.0000"/>
    <numFmt numFmtId="177" formatCode="0.000"/>
  </numFmts>
  <fonts count="30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sz val="6"/>
      <name val="Arial CE"/>
      <family val="0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name val="Arial CE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49" fontId="22" fillId="0" borderId="10" xfId="0" applyNumberFormat="1" applyFont="1" applyBorder="1" applyAlignment="1">
      <alignment horizontal="center"/>
    </xf>
    <xf numFmtId="49" fontId="22" fillId="0" borderId="10" xfId="42" applyNumberFormat="1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2" fillId="0" borderId="11" xfId="0" applyFont="1" applyBorder="1" applyAlignment="1">
      <alignment horizontal="center"/>
    </xf>
    <xf numFmtId="43" fontId="23" fillId="0" borderId="0" xfId="42" applyFont="1" applyBorder="1" applyAlignment="1">
      <alignment/>
    </xf>
    <xf numFmtId="0" fontId="23" fillId="0" borderId="0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22" fillId="0" borderId="10" xfId="0" applyNumberFormat="1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4" fontId="24" fillId="24" borderId="10" xfId="42" applyNumberFormat="1" applyFont="1" applyFill="1" applyBorder="1" applyAlignment="1">
      <alignment vertical="center"/>
    </xf>
    <xf numFmtId="4" fontId="24" fillId="25" borderId="12" xfId="0" applyNumberFormat="1" applyFont="1" applyFill="1" applyBorder="1" applyAlignment="1">
      <alignment vertical="center"/>
    </xf>
    <xf numFmtId="4" fontId="24" fillId="25" borderId="10" xfId="0" applyNumberFormat="1" applyFont="1" applyFill="1" applyBorder="1" applyAlignment="1">
      <alignment vertical="center"/>
    </xf>
    <xf numFmtId="0" fontId="26" fillId="24" borderId="13" xfId="0" applyFont="1" applyFill="1" applyBorder="1" applyAlignment="1">
      <alignment horizontal="center" vertical="center"/>
    </xf>
    <xf numFmtId="0" fontId="26" fillId="24" borderId="14" xfId="0" applyFont="1" applyFill="1" applyBorder="1" applyAlignment="1">
      <alignment horizontal="center" vertical="center"/>
    </xf>
    <xf numFmtId="0" fontId="26" fillId="24" borderId="15" xfId="0" applyFont="1" applyFill="1" applyBorder="1" applyAlignment="1">
      <alignment horizontal="center" vertical="center"/>
    </xf>
    <xf numFmtId="49" fontId="28" fillId="0" borderId="0" xfId="0" applyNumberFormat="1" applyFont="1" applyAlignment="1">
      <alignment horizontal="center" vertical="center"/>
    </xf>
    <xf numFmtId="49" fontId="29" fillId="0" borderId="0" xfId="0" applyNumberFormat="1" applyFont="1" applyAlignment="1">
      <alignment horizontal="center" vertical="center"/>
    </xf>
    <xf numFmtId="0" fontId="23" fillId="24" borderId="12" xfId="0" applyFont="1" applyFill="1" applyBorder="1" applyAlignment="1">
      <alignment horizontal="center" vertical="center" wrapText="1"/>
    </xf>
    <xf numFmtId="43" fontId="22" fillId="24" borderId="10" xfId="42" applyFont="1" applyFill="1" applyBorder="1" applyAlignment="1">
      <alignment horizontal="center" vertical="center" wrapText="1"/>
    </xf>
    <xf numFmtId="0" fontId="26" fillId="24" borderId="11" xfId="0" applyFont="1" applyFill="1" applyBorder="1" applyAlignment="1">
      <alignment horizontal="center" vertical="center" wrapText="1"/>
    </xf>
    <xf numFmtId="49" fontId="28" fillId="26" borderId="16" xfId="0" applyNumberFormat="1" applyFont="1" applyFill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/>
    </xf>
    <xf numFmtId="0" fontId="29" fillId="0" borderId="16" xfId="0" applyFont="1" applyBorder="1" applyAlignment="1">
      <alignment vertical="center"/>
    </xf>
    <xf numFmtId="0" fontId="29" fillId="0" borderId="16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/>
    </xf>
    <xf numFmtId="0" fontId="27" fillId="0" borderId="0" xfId="0" applyFont="1" applyBorder="1" applyAlignment="1">
      <alignment horizontal="left" vertical="center"/>
    </xf>
    <xf numFmtId="0" fontId="24" fillId="24" borderId="11" xfId="0" applyFont="1" applyFill="1" applyBorder="1" applyAlignment="1">
      <alignment horizontal="center" vertical="center"/>
    </xf>
    <xf numFmtId="0" fontId="24" fillId="24" borderId="17" xfId="0" applyFont="1" applyFill="1" applyBorder="1" applyAlignment="1">
      <alignment horizontal="center" vertical="center"/>
    </xf>
    <xf numFmtId="0" fontId="24" fillId="24" borderId="12" xfId="0" applyFont="1" applyFill="1" applyBorder="1" applyAlignment="1">
      <alignment horizontal="center" vertical="center"/>
    </xf>
    <xf numFmtId="49" fontId="28" fillId="20" borderId="10" xfId="0" applyNumberFormat="1" applyFont="1" applyFill="1" applyBorder="1" applyAlignment="1">
      <alignment horizontal="center" vertical="center" wrapText="1"/>
    </xf>
    <xf numFmtId="0" fontId="28" fillId="20" borderId="10" xfId="0" applyFont="1" applyFill="1" applyBorder="1" applyAlignment="1">
      <alignment horizontal="center" vertical="center"/>
    </xf>
    <xf numFmtId="0" fontId="28" fillId="20" borderId="10" xfId="0" applyFont="1" applyFill="1" applyBorder="1" applyAlignment="1">
      <alignment horizontal="left" vertical="center"/>
    </xf>
    <xf numFmtId="0" fontId="28" fillId="20" borderId="11" xfId="0" applyFont="1" applyFill="1" applyBorder="1" applyAlignment="1">
      <alignment horizontal="left" vertical="center"/>
    </xf>
    <xf numFmtId="4" fontId="28" fillId="20" borderId="10" xfId="42" applyNumberFormat="1" applyFont="1" applyFill="1" applyBorder="1" applyAlignment="1">
      <alignment horizontal="right" vertical="center"/>
    </xf>
    <xf numFmtId="4" fontId="28" fillId="27" borderId="12" xfId="0" applyNumberFormat="1" applyFont="1" applyFill="1" applyBorder="1" applyAlignment="1">
      <alignment horizontal="right" vertical="center"/>
    </xf>
    <xf numFmtId="4" fontId="28" fillId="20" borderId="10" xfId="0" applyNumberFormat="1" applyFont="1" applyFill="1" applyBorder="1" applyAlignment="1">
      <alignment horizontal="right" vertical="center"/>
    </xf>
    <xf numFmtId="49" fontId="28" fillId="26" borderId="13" xfId="0" applyNumberFormat="1" applyFont="1" applyFill="1" applyBorder="1" applyAlignment="1">
      <alignment horizontal="center" vertical="center" wrapText="1"/>
    </xf>
    <xf numFmtId="49" fontId="28" fillId="28" borderId="13" xfId="0" applyNumberFormat="1" applyFont="1" applyFill="1" applyBorder="1" applyAlignment="1">
      <alignment horizontal="center" vertical="center" wrapText="1"/>
    </xf>
    <xf numFmtId="49" fontId="28" fillId="26" borderId="13" xfId="0" applyNumberFormat="1" applyFont="1" applyFill="1" applyBorder="1" applyAlignment="1">
      <alignment horizontal="left" vertical="center" wrapText="1"/>
    </xf>
    <xf numFmtId="0" fontId="28" fillId="0" borderId="11" xfId="0" applyFont="1" applyBorder="1" applyAlignment="1">
      <alignment horizontal="left" vertical="center"/>
    </xf>
    <xf numFmtId="4" fontId="28" fillId="26" borderId="10" xfId="42" applyNumberFormat="1" applyFont="1" applyFill="1" applyBorder="1" applyAlignment="1">
      <alignment horizontal="right" vertical="center" wrapText="1"/>
    </xf>
    <xf numFmtId="4" fontId="28" fillId="0" borderId="10" xfId="42" applyNumberFormat="1" applyFont="1" applyBorder="1" applyAlignment="1">
      <alignment horizontal="right" vertical="center"/>
    </xf>
    <xf numFmtId="4" fontId="28" fillId="0" borderId="12" xfId="0" applyNumberFormat="1" applyFont="1" applyFill="1" applyBorder="1" applyAlignment="1">
      <alignment horizontal="right" vertical="center"/>
    </xf>
    <xf numFmtId="4" fontId="28" fillId="0" borderId="10" xfId="0" applyNumberFormat="1" applyFont="1" applyFill="1" applyBorder="1" applyAlignment="1">
      <alignment horizontal="right" vertical="center"/>
    </xf>
    <xf numFmtId="49" fontId="28" fillId="26" borderId="14" xfId="0" applyNumberFormat="1" applyFont="1" applyFill="1" applyBorder="1" applyAlignment="1">
      <alignment horizontal="center" vertical="center" wrapText="1"/>
    </xf>
    <xf numFmtId="4" fontId="28" fillId="0" borderId="10" xfId="42" applyNumberFormat="1" applyFont="1" applyFill="1" applyBorder="1" applyAlignment="1">
      <alignment horizontal="right" vertical="center" wrapText="1"/>
    </xf>
    <xf numFmtId="4" fontId="28" fillId="0" borderId="10" xfId="42" applyNumberFormat="1" applyFont="1" applyFill="1" applyBorder="1" applyAlignment="1">
      <alignment horizontal="right" vertical="center"/>
    </xf>
    <xf numFmtId="49" fontId="28" fillId="28" borderId="15" xfId="0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left" vertical="center"/>
    </xf>
    <xf numFmtId="49" fontId="28" fillId="20" borderId="10" xfId="0" applyNumberFormat="1" applyFont="1" applyFill="1" applyBorder="1" applyAlignment="1">
      <alignment horizontal="left" vertical="center" wrapText="1"/>
    </xf>
    <xf numFmtId="4" fontId="28" fillId="20" borderId="10" xfId="42" applyNumberFormat="1" applyFont="1" applyFill="1" applyBorder="1" applyAlignment="1">
      <alignment horizontal="right" vertical="center" wrapText="1"/>
    </xf>
    <xf numFmtId="4" fontId="28" fillId="27" borderId="10" xfId="0" applyNumberFormat="1" applyFont="1" applyFill="1" applyBorder="1" applyAlignment="1">
      <alignment horizontal="right" vertical="center"/>
    </xf>
    <xf numFmtId="49" fontId="28" fillId="28" borderId="13" xfId="0" applyNumberFormat="1" applyFont="1" applyFill="1" applyBorder="1" applyAlignment="1">
      <alignment horizontal="center" vertical="center" wrapText="1"/>
    </xf>
    <xf numFmtId="49" fontId="28" fillId="26" borderId="13" xfId="0" applyNumberFormat="1" applyFont="1" applyFill="1" applyBorder="1" applyAlignment="1">
      <alignment horizontal="left" vertical="center" wrapText="1"/>
    </xf>
    <xf numFmtId="49" fontId="28" fillId="28" borderId="14" xfId="0" applyNumberFormat="1" applyFont="1" applyFill="1" applyBorder="1" applyAlignment="1">
      <alignment horizontal="center" vertical="center" wrapText="1"/>
    </xf>
    <xf numFmtId="49" fontId="28" fillId="28" borderId="15" xfId="0" applyNumberFormat="1" applyFont="1" applyFill="1" applyBorder="1" applyAlignment="1">
      <alignment horizontal="center" vertical="center" wrapText="1"/>
    </xf>
    <xf numFmtId="49" fontId="28" fillId="26" borderId="15" xfId="0" applyNumberFormat="1" applyFont="1" applyFill="1" applyBorder="1" applyAlignment="1">
      <alignment horizontal="left" vertical="center" wrapText="1"/>
    </xf>
    <xf numFmtId="0" fontId="28" fillId="28" borderId="13" xfId="0" applyFont="1" applyFill="1" applyBorder="1" applyAlignment="1">
      <alignment horizontal="left" vertical="center" wrapText="1"/>
    </xf>
    <xf numFmtId="0" fontId="28" fillId="28" borderId="15" xfId="0" applyFont="1" applyFill="1" applyBorder="1" applyAlignment="1">
      <alignment horizontal="left" vertical="center" wrapText="1"/>
    </xf>
    <xf numFmtId="0" fontId="28" fillId="20" borderId="10" xfId="0" applyFont="1" applyFill="1" applyBorder="1" applyAlignment="1">
      <alignment horizontal="left" vertical="center" wrapText="1"/>
    </xf>
    <xf numFmtId="4" fontId="28" fillId="28" borderId="10" xfId="42" applyNumberFormat="1" applyFont="1" applyFill="1" applyBorder="1" applyAlignment="1">
      <alignment horizontal="right" vertical="center" wrapText="1"/>
    </xf>
    <xf numFmtId="4" fontId="28" fillId="28" borderId="12" xfId="0" applyNumberFormat="1" applyFont="1" applyFill="1" applyBorder="1" applyAlignment="1">
      <alignment horizontal="right" vertical="center"/>
    </xf>
    <xf numFmtId="49" fontId="28" fillId="28" borderId="14" xfId="0" applyNumberFormat="1" applyFont="1" applyFill="1" applyBorder="1" applyAlignment="1">
      <alignment horizontal="center" vertical="center" wrapText="1"/>
    </xf>
    <xf numFmtId="49" fontId="29" fillId="0" borderId="14" xfId="0" applyNumberFormat="1" applyFont="1" applyBorder="1" applyAlignment="1">
      <alignment horizontal="center" vertical="center" wrapText="1"/>
    </xf>
    <xf numFmtId="49" fontId="29" fillId="0" borderId="15" xfId="0" applyNumberFormat="1" applyFont="1" applyBorder="1" applyAlignment="1">
      <alignment horizontal="center" vertical="center" wrapText="1"/>
    </xf>
    <xf numFmtId="49" fontId="28" fillId="26" borderId="15" xfId="0" applyNumberFormat="1" applyFont="1" applyFill="1" applyBorder="1" applyAlignment="1">
      <alignment horizontal="center" vertical="center" wrapText="1"/>
    </xf>
    <xf numFmtId="4" fontId="28" fillId="28" borderId="10" xfId="0" applyNumberFormat="1" applyFont="1" applyFill="1" applyBorder="1" applyAlignment="1">
      <alignment horizontal="right" vertical="center"/>
    </xf>
    <xf numFmtId="0" fontId="28" fillId="0" borderId="18" xfId="0" applyFont="1" applyFill="1" applyBorder="1" applyAlignment="1">
      <alignment horizontal="left" vertical="center"/>
    </xf>
    <xf numFmtId="4" fontId="28" fillId="0" borderId="13" xfId="42" applyNumberFormat="1" applyFont="1" applyFill="1" applyBorder="1" applyAlignment="1">
      <alignment horizontal="right" vertical="center" wrapText="1"/>
    </xf>
    <xf numFmtId="4" fontId="28" fillId="0" borderId="13" xfId="42" applyNumberFormat="1" applyFont="1" applyFill="1" applyBorder="1" applyAlignment="1">
      <alignment horizontal="right" vertical="center"/>
    </xf>
    <xf numFmtId="0" fontId="28" fillId="0" borderId="10" xfId="0" applyFont="1" applyBorder="1" applyAlignment="1">
      <alignment horizontal="left" vertical="center"/>
    </xf>
    <xf numFmtId="0" fontId="28" fillId="0" borderId="10" xfId="0" applyFont="1" applyFill="1" applyBorder="1" applyAlignment="1">
      <alignment horizontal="left" vertical="center"/>
    </xf>
    <xf numFmtId="0" fontId="28" fillId="0" borderId="19" xfId="0" applyFont="1" applyBorder="1" applyAlignment="1">
      <alignment horizontal="left" vertical="center"/>
    </xf>
    <xf numFmtId="4" fontId="28" fillId="26" borderId="15" xfId="42" applyNumberFormat="1" applyFont="1" applyFill="1" applyBorder="1" applyAlignment="1">
      <alignment horizontal="right" vertical="center" wrapText="1"/>
    </xf>
    <xf numFmtId="4" fontId="28" fillId="0" borderId="15" xfId="42" applyNumberFormat="1" applyFont="1" applyBorder="1" applyAlignment="1">
      <alignment horizontal="right" vertical="center"/>
    </xf>
    <xf numFmtId="49" fontId="28" fillId="28" borderId="13" xfId="0" applyNumberFormat="1" applyFont="1" applyFill="1" applyBorder="1" applyAlignment="1">
      <alignment horizontal="left" vertical="center" wrapText="1"/>
    </xf>
    <xf numFmtId="49" fontId="28" fillId="28" borderId="15" xfId="0" applyNumberFormat="1" applyFont="1" applyFill="1" applyBorder="1" applyAlignment="1">
      <alignment horizontal="left" vertical="center" wrapText="1"/>
    </xf>
    <xf numFmtId="49" fontId="22" fillId="20" borderId="10" xfId="0" applyNumberFormat="1" applyFont="1" applyFill="1" applyBorder="1" applyAlignment="1">
      <alignment horizontal="center" vertical="center" wrapText="1"/>
    </xf>
    <xf numFmtId="49" fontId="22" fillId="20" borderId="10" xfId="0" applyNumberFormat="1" applyFont="1" applyFill="1" applyBorder="1" applyAlignment="1">
      <alignment horizontal="left" vertical="center" wrapText="1"/>
    </xf>
    <xf numFmtId="0" fontId="22" fillId="20" borderId="11" xfId="0" applyFont="1" applyFill="1" applyBorder="1" applyAlignment="1">
      <alignment horizontal="left" vertical="center"/>
    </xf>
    <xf numFmtId="4" fontId="22" fillId="20" borderId="10" xfId="42" applyNumberFormat="1" applyFont="1" applyFill="1" applyBorder="1" applyAlignment="1">
      <alignment horizontal="right" vertical="center" wrapText="1"/>
    </xf>
    <xf numFmtId="4" fontId="22" fillId="20" borderId="10" xfId="42" applyNumberFormat="1" applyFont="1" applyFill="1" applyBorder="1" applyAlignment="1">
      <alignment horizontal="right" vertical="center"/>
    </xf>
    <xf numFmtId="4" fontId="22" fillId="20" borderId="12" xfId="0" applyNumberFormat="1" applyFont="1" applyFill="1" applyBorder="1" applyAlignment="1">
      <alignment horizontal="right" vertical="center"/>
    </xf>
    <xf numFmtId="4" fontId="22" fillId="20" borderId="10" xfId="0" applyNumberFormat="1" applyFont="1" applyFill="1" applyBorder="1" applyAlignment="1">
      <alignment horizontal="right" vertical="center"/>
    </xf>
    <xf numFmtId="49" fontId="22" fillId="28" borderId="14" xfId="0" applyNumberFormat="1" applyFont="1" applyFill="1" applyBorder="1" applyAlignment="1">
      <alignment horizontal="center" vertical="center" wrapText="1"/>
    </xf>
    <xf numFmtId="49" fontId="22" fillId="28" borderId="13" xfId="0" applyNumberFormat="1" applyFont="1" applyFill="1" applyBorder="1" applyAlignment="1">
      <alignment horizontal="center" vertical="center" wrapText="1"/>
    </xf>
    <xf numFmtId="49" fontId="22" fillId="26" borderId="13" xfId="0" applyNumberFormat="1" applyFont="1" applyFill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/>
    </xf>
    <xf numFmtId="4" fontId="22" fillId="26" borderId="10" xfId="42" applyNumberFormat="1" applyFont="1" applyFill="1" applyBorder="1" applyAlignment="1">
      <alignment horizontal="right" vertical="center" wrapText="1"/>
    </xf>
    <xf numFmtId="4" fontId="22" fillId="0" borderId="10" xfId="42" applyNumberFormat="1" applyFont="1" applyBorder="1" applyAlignment="1">
      <alignment horizontal="right" vertical="center"/>
    </xf>
    <xf numFmtId="4" fontId="22" fillId="0" borderId="12" xfId="0" applyNumberFormat="1" applyFont="1" applyFill="1" applyBorder="1" applyAlignment="1">
      <alignment horizontal="right" vertical="center"/>
    </xf>
    <xf numFmtId="4" fontId="22" fillId="0" borderId="10" xfId="0" applyNumberFormat="1" applyFont="1" applyFill="1" applyBorder="1" applyAlignment="1">
      <alignment horizontal="right" vertical="center"/>
    </xf>
    <xf numFmtId="49" fontId="22" fillId="28" borderId="15" xfId="0" applyNumberFormat="1" applyFont="1" applyFill="1" applyBorder="1" applyAlignment="1">
      <alignment horizontal="center" vertical="center" wrapText="1"/>
    </xf>
    <xf numFmtId="49" fontId="22" fillId="26" borderId="15" xfId="0" applyNumberFormat="1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left" vertical="center"/>
    </xf>
    <xf numFmtId="4" fontId="22" fillId="0" borderId="10" xfId="42" applyNumberFormat="1" applyFont="1" applyFill="1" applyBorder="1" applyAlignment="1">
      <alignment horizontal="right" vertical="center" wrapText="1"/>
    </xf>
    <xf numFmtId="4" fontId="22" fillId="0" borderId="10" xfId="42" applyNumberFormat="1" applyFont="1" applyFill="1" applyBorder="1" applyAlignment="1">
      <alignment horizontal="right" vertical="center"/>
    </xf>
    <xf numFmtId="49" fontId="22" fillId="26" borderId="14" xfId="0" applyNumberFormat="1" applyFont="1" applyFill="1" applyBorder="1" applyAlignment="1">
      <alignment horizontal="center" vertical="center" wrapText="1"/>
    </xf>
    <xf numFmtId="49" fontId="22" fillId="26" borderId="13" xfId="0" applyNumberFormat="1" applyFont="1" applyFill="1" applyBorder="1" applyAlignment="1">
      <alignment horizontal="center" vertical="center"/>
    </xf>
    <xf numFmtId="49" fontId="22" fillId="26" borderId="13" xfId="0" applyNumberFormat="1" applyFont="1" applyFill="1" applyBorder="1" applyAlignment="1">
      <alignment horizontal="left" vertical="center"/>
    </xf>
    <xf numFmtId="4" fontId="22" fillId="26" borderId="10" xfId="42" applyNumberFormat="1" applyFont="1" applyFill="1" applyBorder="1" applyAlignment="1">
      <alignment horizontal="right" vertical="center"/>
    </xf>
    <xf numFmtId="49" fontId="22" fillId="26" borderId="15" xfId="0" applyNumberFormat="1" applyFont="1" applyFill="1" applyBorder="1" applyAlignment="1">
      <alignment horizontal="center" vertical="center"/>
    </xf>
    <xf numFmtId="49" fontId="22" fillId="26" borderId="15" xfId="0" applyNumberFormat="1" applyFont="1" applyFill="1" applyBorder="1" applyAlignment="1">
      <alignment horizontal="left" vertical="center"/>
    </xf>
    <xf numFmtId="49" fontId="22" fillId="26" borderId="15" xfId="0" applyNumberFormat="1" applyFont="1" applyFill="1" applyBorder="1" applyAlignment="1">
      <alignment horizontal="center" vertical="center" wrapText="1"/>
    </xf>
    <xf numFmtId="4" fontId="22" fillId="28" borderId="12" xfId="0" applyNumberFormat="1" applyFont="1" applyFill="1" applyBorder="1" applyAlignment="1">
      <alignment horizontal="right" vertical="center"/>
    </xf>
    <xf numFmtId="4" fontId="22" fillId="28" borderId="10" xfId="0" applyNumberFormat="1" applyFont="1" applyFill="1" applyBorder="1" applyAlignment="1">
      <alignment horizontal="right" vertical="center"/>
    </xf>
    <xf numFmtId="49" fontId="22" fillId="26" borderId="13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2" fillId="28" borderId="11" xfId="0" applyFont="1" applyFill="1" applyBorder="1" applyAlignment="1">
      <alignment horizontal="left" vertical="center"/>
    </xf>
    <xf numFmtId="4" fontId="22" fillId="28" borderId="10" xfId="42" applyNumberFormat="1" applyFont="1" applyFill="1" applyBorder="1" applyAlignment="1">
      <alignment horizontal="right" vertical="center" wrapText="1"/>
    </xf>
    <xf numFmtId="4" fontId="22" fillId="28" borderId="10" xfId="42" applyNumberFormat="1" applyFont="1" applyFill="1" applyBorder="1" applyAlignment="1">
      <alignment horizontal="right" vertical="center"/>
    </xf>
    <xf numFmtId="0" fontId="22" fillId="28" borderId="13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22" fillId="28" borderId="15" xfId="0" applyFont="1" applyFill="1" applyBorder="1" applyAlignment="1">
      <alignment horizontal="left" vertical="center" wrapText="1"/>
    </xf>
    <xf numFmtId="49" fontId="22" fillId="28" borderId="13" xfId="0" applyNumberFormat="1" applyFont="1" applyFill="1" applyBorder="1" applyAlignment="1">
      <alignment horizontal="left" vertical="center" wrapText="1"/>
    </xf>
    <xf numFmtId="49" fontId="22" fillId="28" borderId="15" xfId="0" applyNumberFormat="1" applyFont="1" applyFill="1" applyBorder="1" applyAlignment="1">
      <alignment horizontal="left" vertical="center" wrapText="1"/>
    </xf>
    <xf numFmtId="49" fontId="22" fillId="20" borderId="13" xfId="0" applyNumberFormat="1" applyFont="1" applyFill="1" applyBorder="1" applyAlignment="1">
      <alignment horizontal="center" vertical="center" wrapText="1"/>
    </xf>
    <xf numFmtId="49" fontId="22" fillId="20" borderId="13" xfId="0" applyNumberFormat="1" applyFont="1" applyFill="1" applyBorder="1" applyAlignment="1">
      <alignment horizontal="left" vertical="center" wrapText="1"/>
    </xf>
    <xf numFmtId="0" fontId="22" fillId="20" borderId="18" xfId="0" applyFont="1" applyFill="1" applyBorder="1" applyAlignment="1">
      <alignment horizontal="left" vertical="center"/>
    </xf>
    <xf numFmtId="4" fontId="22" fillId="20" borderId="13" xfId="42" applyNumberFormat="1" applyFont="1" applyFill="1" applyBorder="1" applyAlignment="1">
      <alignment horizontal="right" vertical="center" wrapText="1"/>
    </xf>
    <xf numFmtId="4" fontId="22" fillId="27" borderId="12" xfId="0" applyNumberFormat="1" applyFont="1" applyFill="1" applyBorder="1" applyAlignment="1">
      <alignment horizontal="right" vertical="center"/>
    </xf>
    <xf numFmtId="4" fontId="22" fillId="27" borderId="10" xfId="0" applyNumberFormat="1" applyFont="1" applyFill="1" applyBorder="1" applyAlignment="1">
      <alignment horizontal="right" vertical="center"/>
    </xf>
    <xf numFmtId="49" fontId="22" fillId="26" borderId="10" xfId="0" applyNumberFormat="1" applyFont="1" applyFill="1" applyBorder="1" applyAlignment="1">
      <alignment horizontal="center" vertical="center" wrapText="1"/>
    </xf>
    <xf numFmtId="49" fontId="22" fillId="26" borderId="10" xfId="0" applyNumberFormat="1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/>
    </xf>
    <xf numFmtId="0" fontId="22" fillId="28" borderId="10" xfId="0" applyFont="1" applyFill="1" applyBorder="1" applyAlignment="1">
      <alignment horizontal="left" vertical="center"/>
    </xf>
    <xf numFmtId="49" fontId="22" fillId="20" borderId="15" xfId="0" applyNumberFormat="1" applyFont="1" applyFill="1" applyBorder="1" applyAlignment="1">
      <alignment horizontal="center" vertical="center" wrapText="1"/>
    </xf>
    <xf numFmtId="49" fontId="22" fillId="20" borderId="15" xfId="0" applyNumberFormat="1" applyFont="1" applyFill="1" applyBorder="1" applyAlignment="1">
      <alignment horizontal="left" vertical="center" wrapText="1"/>
    </xf>
    <xf numFmtId="0" fontId="22" fillId="20" borderId="19" xfId="0" applyFont="1" applyFill="1" applyBorder="1" applyAlignment="1">
      <alignment horizontal="left" vertical="center"/>
    </xf>
    <xf numFmtId="4" fontId="22" fillId="20" borderId="15" xfId="42" applyNumberFormat="1" applyFont="1" applyFill="1" applyBorder="1" applyAlignment="1">
      <alignment horizontal="right" vertical="center" wrapText="1"/>
    </xf>
    <xf numFmtId="49" fontId="22" fillId="26" borderId="14" xfId="0" applyNumberFormat="1" applyFont="1" applyFill="1" applyBorder="1" applyAlignment="1">
      <alignment vertical="center" wrapText="1"/>
    </xf>
    <xf numFmtId="49" fontId="22" fillId="26" borderId="15" xfId="0" applyNumberFormat="1" applyFont="1" applyFill="1" applyBorder="1" applyAlignment="1">
      <alignment vertical="center" wrapText="1"/>
    </xf>
    <xf numFmtId="49" fontId="22" fillId="28" borderId="14" xfId="0" applyNumberFormat="1" applyFont="1" applyFill="1" applyBorder="1" applyAlignment="1">
      <alignment horizontal="center" vertical="center" wrapText="1"/>
    </xf>
    <xf numFmtId="49" fontId="22" fillId="26" borderId="14" xfId="0" applyNumberFormat="1" applyFont="1" applyFill="1" applyBorder="1" applyAlignment="1">
      <alignment horizontal="left" vertical="center" wrapText="1"/>
    </xf>
    <xf numFmtId="4" fontId="22" fillId="26" borderId="12" xfId="0" applyNumberFormat="1" applyFont="1" applyFill="1" applyBorder="1" applyAlignment="1">
      <alignment horizontal="right" vertical="center"/>
    </xf>
    <xf numFmtId="4" fontId="22" fillId="26" borderId="10" xfId="0" applyNumberFormat="1" applyFont="1" applyFill="1" applyBorder="1" applyAlignment="1">
      <alignment horizontal="right" vertical="center"/>
    </xf>
    <xf numFmtId="49" fontId="22" fillId="26" borderId="14" xfId="0" applyNumberFormat="1" applyFont="1" applyFill="1" applyBorder="1" applyAlignment="1">
      <alignment horizontal="left" vertical="center" wrapText="1"/>
    </xf>
    <xf numFmtId="0" fontId="22" fillId="28" borderId="18" xfId="0" applyFont="1" applyFill="1" applyBorder="1" applyAlignment="1">
      <alignment horizontal="left" vertical="center"/>
    </xf>
    <xf numFmtId="4" fontId="22" fillId="28" borderId="13" xfId="42" applyNumberFormat="1" applyFont="1" applyFill="1" applyBorder="1" applyAlignment="1">
      <alignment horizontal="right" vertical="center" wrapText="1"/>
    </xf>
    <xf numFmtId="4" fontId="22" fillId="28" borderId="13" xfId="42" applyNumberFormat="1" applyFont="1" applyFill="1" applyBorder="1" applyAlignment="1">
      <alignment horizontal="right" vertical="center"/>
    </xf>
    <xf numFmtId="0" fontId="22" fillId="20" borderId="0" xfId="0" applyFont="1" applyFill="1" applyAlignment="1">
      <alignment horizontal="left" vertical="center" wrapText="1"/>
    </xf>
    <xf numFmtId="49" fontId="22" fillId="26" borderId="12" xfId="0" applyNumberFormat="1" applyFont="1" applyFill="1" applyBorder="1" applyAlignment="1">
      <alignment horizontal="center" vertical="center" wrapText="1"/>
    </xf>
    <xf numFmtId="49" fontId="22" fillId="26" borderId="20" xfId="0" applyNumberFormat="1" applyFont="1" applyFill="1" applyBorder="1" applyAlignment="1">
      <alignment horizontal="center" vertical="center" wrapText="1"/>
    </xf>
    <xf numFmtId="49" fontId="22" fillId="26" borderId="21" xfId="0" applyNumberFormat="1" applyFont="1" applyFill="1" applyBorder="1" applyAlignment="1">
      <alignment horizontal="center" vertical="center" wrapText="1"/>
    </xf>
    <xf numFmtId="0" fontId="22" fillId="28" borderId="14" xfId="0" applyFont="1" applyFill="1" applyBorder="1" applyAlignment="1">
      <alignment horizontal="left" vertical="center" wrapText="1"/>
    </xf>
    <xf numFmtId="4" fontId="22" fillId="26" borderId="20" xfId="0" applyNumberFormat="1" applyFont="1" applyFill="1" applyBorder="1" applyAlignment="1">
      <alignment horizontal="right" vertical="center"/>
    </xf>
    <xf numFmtId="4" fontId="22" fillId="26" borderId="13" xfId="0" applyNumberFormat="1" applyFont="1" applyFill="1" applyBorder="1" applyAlignment="1">
      <alignment horizontal="right" vertical="center"/>
    </xf>
    <xf numFmtId="49" fontId="22" fillId="26" borderId="13" xfId="0" applyNumberFormat="1" applyFont="1" applyFill="1" applyBorder="1" applyAlignment="1">
      <alignment vertical="center" wrapText="1"/>
    </xf>
    <xf numFmtId="4" fontId="22" fillId="20" borderId="10" xfId="42" applyNumberFormat="1" applyFont="1" applyFill="1" applyBorder="1" applyAlignment="1">
      <alignment horizontal="right" wrapText="1"/>
    </xf>
    <xf numFmtId="4" fontId="22" fillId="27" borderId="12" xfId="0" applyNumberFormat="1" applyFont="1" applyFill="1" applyBorder="1" applyAlignment="1">
      <alignment horizontal="right"/>
    </xf>
    <xf numFmtId="4" fontId="22" fillId="27" borderId="10" xfId="0" applyNumberFormat="1" applyFont="1" applyFill="1" applyBorder="1" applyAlignment="1">
      <alignment horizontal="right"/>
    </xf>
    <xf numFmtId="4" fontId="22" fillId="28" borderId="10" xfId="42" applyNumberFormat="1" applyFont="1" applyFill="1" applyBorder="1" applyAlignment="1">
      <alignment horizontal="right" wrapText="1"/>
    </xf>
    <xf numFmtId="4" fontId="22" fillId="28" borderId="10" xfId="42" applyNumberFormat="1" applyFont="1" applyFill="1" applyBorder="1" applyAlignment="1">
      <alignment horizontal="right"/>
    </xf>
    <xf numFmtId="4" fontId="22" fillId="0" borderId="12" xfId="0" applyNumberFormat="1" applyFont="1" applyFill="1" applyBorder="1" applyAlignment="1">
      <alignment horizontal="right"/>
    </xf>
    <xf numFmtId="4" fontId="22" fillId="0" borderId="10" xfId="0" applyNumberFormat="1" applyFont="1" applyFill="1" applyBorder="1" applyAlignment="1">
      <alignment horizontal="right"/>
    </xf>
    <xf numFmtId="4" fontId="22" fillId="26" borderId="10" xfId="42" applyNumberFormat="1" applyFont="1" applyFill="1" applyBorder="1" applyAlignment="1">
      <alignment horizontal="right" wrapText="1"/>
    </xf>
    <xf numFmtId="4" fontId="22" fillId="0" borderId="10" xfId="42" applyNumberFormat="1" applyFont="1" applyBorder="1" applyAlignment="1">
      <alignment horizontal="right"/>
    </xf>
    <xf numFmtId="0" fontId="22" fillId="0" borderId="15" xfId="0" applyFont="1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9"/>
  <sheetViews>
    <sheetView tabSelected="1" view="pageBreakPreview" zoomScaleSheetLayoutView="100" workbookViewId="0" topLeftCell="A121">
      <selection activeCell="A128" sqref="A128:IV143"/>
    </sheetView>
  </sheetViews>
  <sheetFormatPr defaultColWidth="9.00390625" defaultRowHeight="12.75"/>
  <cols>
    <col min="1" max="1" width="8.75390625" style="7" customWidth="1"/>
    <col min="2" max="2" width="10.625" style="14" customWidth="1"/>
    <col min="3" max="3" width="57.75390625" style="14" customWidth="1"/>
    <col min="4" max="4" width="11.875" style="7" customWidth="1"/>
    <col min="5" max="5" width="17.625" style="10" customWidth="1"/>
    <col min="6" max="6" width="20.625" style="10" customWidth="1"/>
    <col min="7" max="7" width="18.875" style="10" customWidth="1"/>
    <col min="8" max="8" width="9.25390625" style="7" customWidth="1"/>
    <col min="9" max="9" width="11.375" style="7" customWidth="1"/>
  </cols>
  <sheetData>
    <row r="1" spans="1:9" ht="21" customHeight="1">
      <c r="A1" s="31" t="s">
        <v>210</v>
      </c>
      <c r="B1" s="31"/>
      <c r="C1" s="31"/>
      <c r="D1" s="31"/>
      <c r="E1" s="31"/>
      <c r="F1" s="31"/>
      <c r="G1" s="31"/>
      <c r="H1" s="31"/>
      <c r="I1" s="31"/>
    </row>
    <row r="2" spans="1:9" ht="15" customHeight="1">
      <c r="A2" s="32" t="s">
        <v>169</v>
      </c>
      <c r="B2" s="32"/>
      <c r="C2" s="32"/>
      <c r="D2" s="32"/>
      <c r="E2" s="32"/>
      <c r="F2" s="32"/>
      <c r="G2" s="32"/>
      <c r="H2" s="32"/>
      <c r="I2" s="32"/>
    </row>
    <row r="3" spans="1:9" s="1" customFormat="1" ht="15" customHeight="1">
      <c r="A3" s="19" t="s">
        <v>0</v>
      </c>
      <c r="B3" s="19" t="s">
        <v>17</v>
      </c>
      <c r="C3" s="19" t="s">
        <v>16</v>
      </c>
      <c r="D3" s="26" t="s">
        <v>149</v>
      </c>
      <c r="E3" s="25" t="s">
        <v>197</v>
      </c>
      <c r="F3" s="25" t="s">
        <v>198</v>
      </c>
      <c r="G3" s="25" t="s">
        <v>202</v>
      </c>
      <c r="H3" s="24" t="s">
        <v>191</v>
      </c>
      <c r="I3" s="24" t="s">
        <v>209</v>
      </c>
    </row>
    <row r="4" spans="1:9" s="1" customFormat="1" ht="15" customHeight="1">
      <c r="A4" s="20"/>
      <c r="B4" s="20"/>
      <c r="C4" s="20"/>
      <c r="D4" s="26"/>
      <c r="E4" s="25"/>
      <c r="F4" s="25"/>
      <c r="G4" s="25"/>
      <c r="H4" s="24"/>
      <c r="I4" s="24"/>
    </row>
    <row r="5" spans="1:9" s="2" customFormat="1" ht="15" customHeight="1">
      <c r="A5" s="21"/>
      <c r="B5" s="21"/>
      <c r="C5" s="21"/>
      <c r="D5" s="26"/>
      <c r="E5" s="25"/>
      <c r="F5" s="25"/>
      <c r="G5" s="25"/>
      <c r="H5" s="24"/>
      <c r="I5" s="24"/>
    </row>
    <row r="6" spans="1:9" ht="13.5" customHeight="1">
      <c r="A6" s="4" t="s">
        <v>140</v>
      </c>
      <c r="B6" s="13" t="s">
        <v>141</v>
      </c>
      <c r="C6" s="13" t="s">
        <v>142</v>
      </c>
      <c r="D6" s="9">
        <v>4</v>
      </c>
      <c r="E6" s="5">
        <v>5</v>
      </c>
      <c r="F6" s="5" t="s">
        <v>153</v>
      </c>
      <c r="G6" s="5" t="s">
        <v>154</v>
      </c>
      <c r="H6" s="12" t="s">
        <v>176</v>
      </c>
      <c r="I6" s="6" t="s">
        <v>177</v>
      </c>
    </row>
    <row r="7" spans="1:9" ht="15.75" customHeight="1">
      <c r="A7" s="36" t="s">
        <v>1</v>
      </c>
      <c r="B7" s="37"/>
      <c r="C7" s="38" t="s">
        <v>18</v>
      </c>
      <c r="D7" s="39"/>
      <c r="E7" s="40">
        <f>SUM(E8:E10)</f>
        <v>159976.44</v>
      </c>
      <c r="F7" s="40">
        <f>SUM(F8:F10)</f>
        <v>525000</v>
      </c>
      <c r="G7" s="40">
        <f>SUM(G8:G10)</f>
        <v>190000</v>
      </c>
      <c r="H7" s="41">
        <f>SUM(F7/E7)*100</f>
        <v>328.17332352188856</v>
      </c>
      <c r="I7" s="42">
        <f>SUM(G7/F7)*100</f>
        <v>36.19047619047619</v>
      </c>
    </row>
    <row r="8" spans="1:9" ht="15.75" customHeight="1">
      <c r="A8" s="43"/>
      <c r="B8" s="44" t="s">
        <v>2</v>
      </c>
      <c r="C8" s="45" t="s">
        <v>19</v>
      </c>
      <c r="D8" s="46" t="s">
        <v>150</v>
      </c>
      <c r="E8" s="47">
        <v>0</v>
      </c>
      <c r="F8" s="48">
        <v>0</v>
      </c>
      <c r="G8" s="48">
        <v>10000</v>
      </c>
      <c r="H8" s="49">
        <v>0</v>
      </c>
      <c r="I8" s="50">
        <v>100</v>
      </c>
    </row>
    <row r="9" spans="1:9" ht="15.75" customHeight="1">
      <c r="A9" s="51"/>
      <c r="B9" s="44" t="s">
        <v>185</v>
      </c>
      <c r="C9" s="45" t="s">
        <v>186</v>
      </c>
      <c r="D9" s="46" t="s">
        <v>150</v>
      </c>
      <c r="E9" s="52">
        <v>159976.44</v>
      </c>
      <c r="F9" s="53">
        <v>225000</v>
      </c>
      <c r="G9" s="53">
        <v>180000</v>
      </c>
      <c r="H9" s="49">
        <f aca="true" t="shared" si="0" ref="H9:H38">SUM(F9/E9)*100</f>
        <v>140.6457100808094</v>
      </c>
      <c r="I9" s="50">
        <f aca="true" t="shared" si="1" ref="I9:I38">SUM(G9/F9)*100</f>
        <v>80</v>
      </c>
    </row>
    <row r="10" spans="1:9" ht="15.75" customHeight="1">
      <c r="A10" s="54"/>
      <c r="B10" s="54"/>
      <c r="C10" s="54"/>
      <c r="D10" s="55" t="s">
        <v>152</v>
      </c>
      <c r="E10" s="52">
        <v>0</v>
      </c>
      <c r="F10" s="53">
        <v>300000</v>
      </c>
      <c r="G10" s="53">
        <v>0</v>
      </c>
      <c r="H10" s="49">
        <v>0</v>
      </c>
      <c r="I10" s="50">
        <v>100</v>
      </c>
    </row>
    <row r="11" spans="1:9" ht="15.75" customHeight="1">
      <c r="A11" s="36" t="s">
        <v>3</v>
      </c>
      <c r="B11" s="36"/>
      <c r="C11" s="56" t="s">
        <v>20</v>
      </c>
      <c r="D11" s="39"/>
      <c r="E11" s="57">
        <f>SUM(E12:E15)</f>
        <v>319027.84</v>
      </c>
      <c r="F11" s="57">
        <f>SUM(F12:F15)</f>
        <v>382340</v>
      </c>
      <c r="G11" s="40">
        <f>SUM(G12:G15)</f>
        <v>403187</v>
      </c>
      <c r="H11" s="41">
        <f t="shared" si="0"/>
        <v>119.8453401433555</v>
      </c>
      <c r="I11" s="58">
        <f t="shared" si="1"/>
        <v>105.45247685306272</v>
      </c>
    </row>
    <row r="12" spans="1:9" ht="15.75" customHeight="1">
      <c r="A12" s="59"/>
      <c r="B12" s="59" t="s">
        <v>4</v>
      </c>
      <c r="C12" s="60" t="s">
        <v>21</v>
      </c>
      <c r="D12" s="46" t="s">
        <v>150</v>
      </c>
      <c r="E12" s="47">
        <v>118929.3</v>
      </c>
      <c r="F12" s="48">
        <v>127400</v>
      </c>
      <c r="G12" s="48">
        <v>130000</v>
      </c>
      <c r="H12" s="49">
        <f t="shared" si="0"/>
        <v>107.12246687738009</v>
      </c>
      <c r="I12" s="50">
        <f t="shared" si="1"/>
        <v>102.04081632653062</v>
      </c>
    </row>
    <row r="13" spans="1:9" ht="15.75" customHeight="1">
      <c r="A13" s="61"/>
      <c r="B13" s="62"/>
      <c r="C13" s="63"/>
      <c r="D13" s="55" t="s">
        <v>152</v>
      </c>
      <c r="E13" s="52">
        <v>0</v>
      </c>
      <c r="F13" s="53">
        <v>0</v>
      </c>
      <c r="G13" s="53">
        <v>0</v>
      </c>
      <c r="H13" s="49">
        <v>0</v>
      </c>
      <c r="I13" s="50">
        <v>0</v>
      </c>
    </row>
    <row r="14" spans="1:9" ht="15.75" customHeight="1">
      <c r="A14" s="61"/>
      <c r="B14" s="59" t="s">
        <v>22</v>
      </c>
      <c r="C14" s="64" t="s">
        <v>23</v>
      </c>
      <c r="D14" s="46" t="s">
        <v>150</v>
      </c>
      <c r="E14" s="47">
        <v>200098.54</v>
      </c>
      <c r="F14" s="48">
        <v>254940</v>
      </c>
      <c r="G14" s="48">
        <v>273187</v>
      </c>
      <c r="H14" s="49">
        <f t="shared" si="0"/>
        <v>127.40722645952339</v>
      </c>
      <c r="I14" s="50">
        <f t="shared" si="1"/>
        <v>107.15737036165372</v>
      </c>
    </row>
    <row r="15" spans="1:9" ht="15.75" customHeight="1">
      <c r="A15" s="62"/>
      <c r="B15" s="62"/>
      <c r="C15" s="65"/>
      <c r="D15" s="55" t="s">
        <v>152</v>
      </c>
      <c r="E15" s="52">
        <v>0</v>
      </c>
      <c r="F15" s="53">
        <v>0</v>
      </c>
      <c r="G15" s="53">
        <v>0</v>
      </c>
      <c r="H15" s="49">
        <v>0</v>
      </c>
      <c r="I15" s="50">
        <v>0</v>
      </c>
    </row>
    <row r="16" spans="1:9" ht="15.75" customHeight="1">
      <c r="A16" s="36" t="s">
        <v>5</v>
      </c>
      <c r="B16" s="36"/>
      <c r="C16" s="66" t="s">
        <v>24</v>
      </c>
      <c r="D16" s="39"/>
      <c r="E16" s="57">
        <f>SUM(E17:E22)</f>
        <v>22832933.580000002</v>
      </c>
      <c r="F16" s="57">
        <f>SUM(F17:F22)</f>
        <v>24938778</v>
      </c>
      <c r="G16" s="57">
        <f>SUM(G17:G22)</f>
        <v>28706056</v>
      </c>
      <c r="H16" s="41">
        <f t="shared" si="0"/>
        <v>109.22283776029798</v>
      </c>
      <c r="I16" s="58">
        <f t="shared" si="1"/>
        <v>115.10610503850668</v>
      </c>
    </row>
    <row r="17" spans="1:9" ht="15.75" customHeight="1">
      <c r="A17" s="44"/>
      <c r="B17" s="59" t="s">
        <v>181</v>
      </c>
      <c r="C17" s="64" t="s">
        <v>182</v>
      </c>
      <c r="D17" s="46" t="s">
        <v>150</v>
      </c>
      <c r="E17" s="67">
        <v>0</v>
      </c>
      <c r="F17" s="67">
        <v>0</v>
      </c>
      <c r="G17" s="67">
        <v>5225220</v>
      </c>
      <c r="H17" s="68">
        <v>0</v>
      </c>
      <c r="I17" s="50">
        <v>100</v>
      </c>
    </row>
    <row r="18" spans="1:9" ht="15.75" customHeight="1">
      <c r="A18" s="69"/>
      <c r="B18" s="62"/>
      <c r="C18" s="65"/>
      <c r="D18" s="55" t="s">
        <v>152</v>
      </c>
      <c r="E18" s="67">
        <v>0</v>
      </c>
      <c r="F18" s="67">
        <v>0</v>
      </c>
      <c r="G18" s="67">
        <v>0</v>
      </c>
      <c r="H18" s="68">
        <v>0</v>
      </c>
      <c r="I18" s="50">
        <v>0</v>
      </c>
    </row>
    <row r="19" spans="1:9" ht="15.75" customHeight="1">
      <c r="A19" s="51"/>
      <c r="B19" s="59" t="s">
        <v>6</v>
      </c>
      <c r="C19" s="60" t="s">
        <v>25</v>
      </c>
      <c r="D19" s="46" t="s">
        <v>150</v>
      </c>
      <c r="E19" s="47">
        <v>10401764.17</v>
      </c>
      <c r="F19" s="48">
        <v>11785459</v>
      </c>
      <c r="G19" s="48">
        <v>11621442</v>
      </c>
      <c r="H19" s="49">
        <f t="shared" si="0"/>
        <v>113.30250145442395</v>
      </c>
      <c r="I19" s="50">
        <f t="shared" si="1"/>
        <v>98.60831046122175</v>
      </c>
    </row>
    <row r="20" spans="1:9" ht="15.75" customHeight="1">
      <c r="A20" s="61"/>
      <c r="B20" s="62"/>
      <c r="C20" s="63"/>
      <c r="D20" s="55" t="s">
        <v>152</v>
      </c>
      <c r="E20" s="52">
        <v>12285853.22</v>
      </c>
      <c r="F20" s="53">
        <v>12984319</v>
      </c>
      <c r="G20" s="53">
        <v>11669394</v>
      </c>
      <c r="H20" s="49">
        <f t="shared" si="0"/>
        <v>105.68512229059496</v>
      </c>
      <c r="I20" s="50">
        <f t="shared" si="1"/>
        <v>89.87297678068445</v>
      </c>
    </row>
    <row r="21" spans="1:9" ht="15.75" customHeight="1">
      <c r="A21" s="70"/>
      <c r="B21" s="59" t="s">
        <v>178</v>
      </c>
      <c r="C21" s="60" t="s">
        <v>28</v>
      </c>
      <c r="D21" s="46" t="s">
        <v>150</v>
      </c>
      <c r="E21" s="47">
        <v>145316.19</v>
      </c>
      <c r="F21" s="48">
        <v>169000</v>
      </c>
      <c r="G21" s="48">
        <v>190000</v>
      </c>
      <c r="H21" s="49">
        <f t="shared" si="0"/>
        <v>116.29812204682767</v>
      </c>
      <c r="I21" s="50">
        <f t="shared" si="1"/>
        <v>112.42603550295857</v>
      </c>
    </row>
    <row r="22" spans="1:9" ht="15.75" customHeight="1">
      <c r="A22" s="71"/>
      <c r="B22" s="62"/>
      <c r="C22" s="63"/>
      <c r="D22" s="55" t="s">
        <v>152</v>
      </c>
      <c r="E22" s="52">
        <v>0</v>
      </c>
      <c r="F22" s="53">
        <v>0</v>
      </c>
      <c r="G22" s="53">
        <v>0</v>
      </c>
      <c r="H22" s="49">
        <v>0</v>
      </c>
      <c r="I22" s="50">
        <v>0</v>
      </c>
    </row>
    <row r="23" spans="1:9" ht="15.75" customHeight="1">
      <c r="A23" s="36" t="s">
        <v>170</v>
      </c>
      <c r="B23" s="36"/>
      <c r="C23" s="66" t="s">
        <v>171</v>
      </c>
      <c r="D23" s="39"/>
      <c r="E23" s="57">
        <f>SUM(E24:E25)</f>
        <v>457273.64</v>
      </c>
      <c r="F23" s="57">
        <f>SUM(F24:F25)</f>
        <v>447048</v>
      </c>
      <c r="G23" s="40">
        <f>SUM(G24:G25)</f>
        <v>307000</v>
      </c>
      <c r="H23" s="41">
        <f t="shared" si="0"/>
        <v>97.76378100430193</v>
      </c>
      <c r="I23" s="58">
        <f t="shared" si="1"/>
        <v>68.6727152341583</v>
      </c>
    </row>
    <row r="24" spans="1:9" ht="15.75" customHeight="1">
      <c r="A24" s="43"/>
      <c r="B24" s="59" t="s">
        <v>172</v>
      </c>
      <c r="C24" s="60" t="s">
        <v>173</v>
      </c>
      <c r="D24" s="46" t="s">
        <v>150</v>
      </c>
      <c r="E24" s="47">
        <v>258276.24</v>
      </c>
      <c r="F24" s="48">
        <v>266735</v>
      </c>
      <c r="G24" s="48">
        <v>95000</v>
      </c>
      <c r="H24" s="49">
        <f t="shared" si="0"/>
        <v>103.2750825240448</v>
      </c>
      <c r="I24" s="50">
        <f t="shared" si="1"/>
        <v>35.615873432432934</v>
      </c>
    </row>
    <row r="25" spans="1:9" ht="15.75" customHeight="1">
      <c r="A25" s="72"/>
      <c r="B25" s="62"/>
      <c r="C25" s="63"/>
      <c r="D25" s="55" t="s">
        <v>152</v>
      </c>
      <c r="E25" s="52">
        <v>198997.4</v>
      </c>
      <c r="F25" s="53">
        <v>180313</v>
      </c>
      <c r="G25" s="53">
        <v>212000</v>
      </c>
      <c r="H25" s="49">
        <f t="shared" si="0"/>
        <v>90.61073159749826</v>
      </c>
      <c r="I25" s="50">
        <f t="shared" si="1"/>
        <v>117.57333081918664</v>
      </c>
    </row>
    <row r="26" spans="1:9" ht="15.75" customHeight="1">
      <c r="A26" s="36" t="s">
        <v>7</v>
      </c>
      <c r="B26" s="36"/>
      <c r="C26" s="56" t="s">
        <v>26</v>
      </c>
      <c r="D26" s="39"/>
      <c r="E26" s="57">
        <f>SUM(E27:E28)</f>
        <v>2053640.51</v>
      </c>
      <c r="F26" s="57">
        <f>SUM(F27:F28)</f>
        <v>1585409</v>
      </c>
      <c r="G26" s="40">
        <f>SUM(G27:G28)</f>
        <v>629000</v>
      </c>
      <c r="H26" s="41">
        <f t="shared" si="0"/>
        <v>77.1999282386575</v>
      </c>
      <c r="I26" s="58">
        <f t="shared" si="1"/>
        <v>39.674304863918394</v>
      </c>
    </row>
    <row r="27" spans="1:9" ht="15.75" customHeight="1">
      <c r="A27" s="43"/>
      <c r="B27" s="59" t="s">
        <v>8</v>
      </c>
      <c r="C27" s="60" t="s">
        <v>27</v>
      </c>
      <c r="D27" s="46" t="s">
        <v>150</v>
      </c>
      <c r="E27" s="47">
        <v>2053640.51</v>
      </c>
      <c r="F27" s="48">
        <v>1585409</v>
      </c>
      <c r="G27" s="48">
        <v>629000</v>
      </c>
      <c r="H27" s="49">
        <f t="shared" si="0"/>
        <v>77.1999282386575</v>
      </c>
      <c r="I27" s="50">
        <f t="shared" si="1"/>
        <v>39.674304863918394</v>
      </c>
    </row>
    <row r="28" spans="1:9" ht="15.75" customHeight="1">
      <c r="A28" s="72"/>
      <c r="B28" s="62"/>
      <c r="C28" s="63"/>
      <c r="D28" s="55" t="s">
        <v>152</v>
      </c>
      <c r="E28" s="52">
        <v>0</v>
      </c>
      <c r="F28" s="53">
        <v>0</v>
      </c>
      <c r="G28" s="53">
        <v>0</v>
      </c>
      <c r="H28" s="49">
        <v>0</v>
      </c>
      <c r="I28" s="50">
        <v>0</v>
      </c>
    </row>
    <row r="29" spans="1:9" ht="15.75" customHeight="1">
      <c r="A29" s="36" t="s">
        <v>9</v>
      </c>
      <c r="B29" s="36"/>
      <c r="C29" s="56" t="s">
        <v>29</v>
      </c>
      <c r="D29" s="39"/>
      <c r="E29" s="57">
        <f>SUM(E32:E39)</f>
        <v>1333065.17</v>
      </c>
      <c r="F29" s="57">
        <f>SUM(F32:F39)</f>
        <v>1677100</v>
      </c>
      <c r="G29" s="57">
        <f>SUM(G30:G39)</f>
        <v>1991000</v>
      </c>
      <c r="H29" s="41">
        <f t="shared" si="0"/>
        <v>125.80780277981458</v>
      </c>
      <c r="I29" s="58">
        <f t="shared" si="1"/>
        <v>118.71683262775028</v>
      </c>
    </row>
    <row r="30" spans="1:9" ht="15.75" customHeight="1">
      <c r="A30" s="44"/>
      <c r="B30" s="59" t="s">
        <v>203</v>
      </c>
      <c r="C30" s="82" t="s">
        <v>204</v>
      </c>
      <c r="D30" s="46" t="s">
        <v>150</v>
      </c>
      <c r="E30" s="67">
        <v>0</v>
      </c>
      <c r="F30" s="67">
        <v>0</v>
      </c>
      <c r="G30" s="67">
        <v>926000</v>
      </c>
      <c r="H30" s="68">
        <v>0</v>
      </c>
      <c r="I30" s="73">
        <v>100</v>
      </c>
    </row>
    <row r="31" spans="1:9" ht="15.75" customHeight="1">
      <c r="A31" s="69"/>
      <c r="B31" s="62"/>
      <c r="C31" s="83"/>
      <c r="D31" s="55" t="s">
        <v>152</v>
      </c>
      <c r="E31" s="67">
        <v>0</v>
      </c>
      <c r="F31" s="67">
        <v>0</v>
      </c>
      <c r="G31" s="67">
        <v>0</v>
      </c>
      <c r="H31" s="68">
        <v>0</v>
      </c>
      <c r="I31" s="73">
        <v>0</v>
      </c>
    </row>
    <row r="32" spans="1:9" ht="15.75" customHeight="1">
      <c r="A32" s="61"/>
      <c r="B32" s="59" t="s">
        <v>10</v>
      </c>
      <c r="C32" s="60" t="s">
        <v>30</v>
      </c>
      <c r="D32" s="46" t="s">
        <v>150</v>
      </c>
      <c r="E32" s="47">
        <v>252972.36</v>
      </c>
      <c r="F32" s="48">
        <v>315000</v>
      </c>
      <c r="G32" s="48">
        <v>0</v>
      </c>
      <c r="H32" s="49">
        <f t="shared" si="0"/>
        <v>124.51953248963643</v>
      </c>
      <c r="I32" s="50">
        <f t="shared" si="1"/>
        <v>0</v>
      </c>
    </row>
    <row r="33" spans="1:9" ht="15.75" customHeight="1">
      <c r="A33" s="61"/>
      <c r="B33" s="62"/>
      <c r="C33" s="63"/>
      <c r="D33" s="55" t="s">
        <v>152</v>
      </c>
      <c r="E33" s="52">
        <v>0</v>
      </c>
      <c r="F33" s="53">
        <v>0</v>
      </c>
      <c r="G33" s="53">
        <v>0</v>
      </c>
      <c r="H33" s="49">
        <v>0</v>
      </c>
      <c r="I33" s="50">
        <v>0</v>
      </c>
    </row>
    <row r="34" spans="1:9" ht="15.75" customHeight="1">
      <c r="A34" s="61"/>
      <c r="B34" s="59" t="s">
        <v>11</v>
      </c>
      <c r="C34" s="60" t="s">
        <v>31</v>
      </c>
      <c r="D34" s="46" t="s">
        <v>150</v>
      </c>
      <c r="E34" s="47">
        <v>211485.84</v>
      </c>
      <c r="F34" s="48">
        <v>330000</v>
      </c>
      <c r="G34" s="48">
        <v>0</v>
      </c>
      <c r="H34" s="49">
        <f t="shared" si="0"/>
        <v>156.0388156483668</v>
      </c>
      <c r="I34" s="50">
        <f t="shared" si="1"/>
        <v>0</v>
      </c>
    </row>
    <row r="35" spans="1:9" ht="15.75" customHeight="1">
      <c r="A35" s="61"/>
      <c r="B35" s="62"/>
      <c r="C35" s="63"/>
      <c r="D35" s="74" t="s">
        <v>152</v>
      </c>
      <c r="E35" s="75">
        <v>0</v>
      </c>
      <c r="F35" s="76">
        <v>0</v>
      </c>
      <c r="G35" s="76">
        <v>0</v>
      </c>
      <c r="H35" s="49">
        <v>0</v>
      </c>
      <c r="I35" s="50">
        <v>0</v>
      </c>
    </row>
    <row r="36" spans="1:9" s="3" customFormat="1" ht="15.75" customHeight="1">
      <c r="A36" s="61"/>
      <c r="B36" s="59" t="s">
        <v>12</v>
      </c>
      <c r="C36" s="60" t="s">
        <v>32</v>
      </c>
      <c r="D36" s="77" t="s">
        <v>150</v>
      </c>
      <c r="E36" s="47">
        <v>851884.97</v>
      </c>
      <c r="F36" s="48">
        <v>998100</v>
      </c>
      <c r="G36" s="48">
        <v>1065000</v>
      </c>
      <c r="H36" s="49">
        <f t="shared" si="0"/>
        <v>117.16370579938744</v>
      </c>
      <c r="I36" s="50">
        <f t="shared" si="1"/>
        <v>106.70273519687406</v>
      </c>
    </row>
    <row r="37" spans="1:9" s="3" customFormat="1" ht="15.75" customHeight="1">
      <c r="A37" s="61"/>
      <c r="B37" s="62"/>
      <c r="C37" s="63"/>
      <c r="D37" s="78" t="s">
        <v>152</v>
      </c>
      <c r="E37" s="52">
        <v>0</v>
      </c>
      <c r="F37" s="53">
        <v>4000</v>
      </c>
      <c r="G37" s="53">
        <v>0</v>
      </c>
      <c r="H37" s="49">
        <v>0</v>
      </c>
      <c r="I37" s="50">
        <v>0</v>
      </c>
    </row>
    <row r="38" spans="1:9" s="3" customFormat="1" ht="15.75" customHeight="1">
      <c r="A38" s="61"/>
      <c r="B38" s="59" t="s">
        <v>151</v>
      </c>
      <c r="C38" s="60" t="s">
        <v>28</v>
      </c>
      <c r="D38" s="79" t="s">
        <v>150</v>
      </c>
      <c r="E38" s="80">
        <v>16722</v>
      </c>
      <c r="F38" s="81">
        <v>30000</v>
      </c>
      <c r="G38" s="81">
        <v>0</v>
      </c>
      <c r="H38" s="49">
        <f t="shared" si="0"/>
        <v>179.4043774668102</v>
      </c>
      <c r="I38" s="50">
        <f t="shared" si="1"/>
        <v>0</v>
      </c>
    </row>
    <row r="39" spans="1:9" s="3" customFormat="1" ht="15.75" customHeight="1">
      <c r="A39" s="62"/>
      <c r="B39" s="62"/>
      <c r="C39" s="63"/>
      <c r="D39" s="55" t="s">
        <v>152</v>
      </c>
      <c r="E39" s="52">
        <v>0</v>
      </c>
      <c r="F39" s="53">
        <v>0</v>
      </c>
      <c r="G39" s="53">
        <v>0</v>
      </c>
      <c r="H39" s="49">
        <v>0</v>
      </c>
      <c r="I39" s="50">
        <v>0</v>
      </c>
    </row>
    <row r="40" spans="1:9" s="3" customFormat="1" ht="16.5" customHeight="1">
      <c r="A40" s="27"/>
      <c r="B40" s="29"/>
      <c r="C40" s="29"/>
      <c r="D40" s="29"/>
      <c r="E40" s="29"/>
      <c r="F40" s="29"/>
      <c r="G40" s="29"/>
      <c r="H40" s="29"/>
      <c r="I40" s="29"/>
    </row>
    <row r="41" spans="1:9" s="1" customFormat="1" ht="15" customHeight="1">
      <c r="A41" s="19" t="s">
        <v>0</v>
      </c>
      <c r="B41" s="19" t="s">
        <v>17</v>
      </c>
      <c r="C41" s="19" t="s">
        <v>16</v>
      </c>
      <c r="D41" s="26" t="s">
        <v>149</v>
      </c>
      <c r="E41" s="25" t="s">
        <v>197</v>
      </c>
      <c r="F41" s="25" t="s">
        <v>198</v>
      </c>
      <c r="G41" s="25" t="s">
        <v>202</v>
      </c>
      <c r="H41" s="24" t="s">
        <v>191</v>
      </c>
      <c r="I41" s="24" t="s">
        <v>209</v>
      </c>
    </row>
    <row r="42" spans="1:9" s="1" customFormat="1" ht="15" customHeight="1">
      <c r="A42" s="20"/>
      <c r="B42" s="20"/>
      <c r="C42" s="20"/>
      <c r="D42" s="26"/>
      <c r="E42" s="25"/>
      <c r="F42" s="25"/>
      <c r="G42" s="25"/>
      <c r="H42" s="24"/>
      <c r="I42" s="24"/>
    </row>
    <row r="43" spans="1:9" s="2" customFormat="1" ht="15" customHeight="1">
      <c r="A43" s="21"/>
      <c r="B43" s="21"/>
      <c r="C43" s="21"/>
      <c r="D43" s="26"/>
      <c r="E43" s="25"/>
      <c r="F43" s="25"/>
      <c r="G43" s="25"/>
      <c r="H43" s="24"/>
      <c r="I43" s="24"/>
    </row>
    <row r="44" spans="1:9" ht="13.5" customHeight="1">
      <c r="A44" s="4" t="s">
        <v>140</v>
      </c>
      <c r="B44" s="13" t="s">
        <v>141</v>
      </c>
      <c r="C44" s="13" t="s">
        <v>142</v>
      </c>
      <c r="D44" s="9">
        <v>4</v>
      </c>
      <c r="E44" s="5">
        <v>5</v>
      </c>
      <c r="F44" s="5" t="s">
        <v>153</v>
      </c>
      <c r="G44" s="5" t="s">
        <v>154</v>
      </c>
      <c r="H44" s="12" t="s">
        <v>176</v>
      </c>
      <c r="I44" s="6" t="s">
        <v>177</v>
      </c>
    </row>
    <row r="45" spans="1:9" ht="24.75" customHeight="1">
      <c r="A45" s="84" t="s">
        <v>13</v>
      </c>
      <c r="B45" s="84"/>
      <c r="C45" s="85" t="s">
        <v>33</v>
      </c>
      <c r="D45" s="86"/>
      <c r="E45" s="87">
        <f>SUM(E46:E57)</f>
        <v>18616678.16</v>
      </c>
      <c r="F45" s="87">
        <f>SUM(F46:F57)</f>
        <v>19551509</v>
      </c>
      <c r="G45" s="88">
        <f>SUM(G46:G57)</f>
        <v>22391759</v>
      </c>
      <c r="H45" s="89">
        <f aca="true" t="shared" si="2" ref="H45:H71">SUM(F45/E45)*100</f>
        <v>105.0214696304338</v>
      </c>
      <c r="I45" s="90">
        <f aca="true" t="shared" si="3" ref="I45:I71">SUM(G45/F45)*100</f>
        <v>114.52701170022222</v>
      </c>
    </row>
    <row r="46" spans="1:9" ht="18" customHeight="1">
      <c r="A46" s="91"/>
      <c r="B46" s="92" t="s">
        <v>14</v>
      </c>
      <c r="C46" s="93" t="s">
        <v>34</v>
      </c>
      <c r="D46" s="94" t="s">
        <v>150</v>
      </c>
      <c r="E46" s="95">
        <v>449019</v>
      </c>
      <c r="F46" s="96">
        <v>386021</v>
      </c>
      <c r="G46" s="96">
        <v>147851</v>
      </c>
      <c r="H46" s="97">
        <f t="shared" si="2"/>
        <v>85.96985873649</v>
      </c>
      <c r="I46" s="98">
        <f t="shared" si="3"/>
        <v>38.301284127029355</v>
      </c>
    </row>
    <row r="47" spans="1:9" ht="18" customHeight="1">
      <c r="A47" s="91"/>
      <c r="B47" s="99"/>
      <c r="C47" s="100"/>
      <c r="D47" s="101" t="s">
        <v>152</v>
      </c>
      <c r="E47" s="102">
        <v>0</v>
      </c>
      <c r="F47" s="103">
        <v>0</v>
      </c>
      <c r="G47" s="103">
        <v>0</v>
      </c>
      <c r="H47" s="97">
        <v>0</v>
      </c>
      <c r="I47" s="98">
        <v>0</v>
      </c>
    </row>
    <row r="48" spans="1:9" ht="18" customHeight="1">
      <c r="A48" s="91"/>
      <c r="B48" s="92" t="s">
        <v>35</v>
      </c>
      <c r="C48" s="93" t="s">
        <v>36</v>
      </c>
      <c r="D48" s="101" t="s">
        <v>150</v>
      </c>
      <c r="E48" s="102">
        <v>571435.05</v>
      </c>
      <c r="F48" s="103">
        <v>609000</v>
      </c>
      <c r="G48" s="103">
        <v>692000</v>
      </c>
      <c r="H48" s="97">
        <f t="shared" si="2"/>
        <v>106.57379171963638</v>
      </c>
      <c r="I48" s="98">
        <f t="shared" si="3"/>
        <v>113.62889983579637</v>
      </c>
    </row>
    <row r="49" spans="1:9" ht="18" customHeight="1">
      <c r="A49" s="91"/>
      <c r="B49" s="99"/>
      <c r="C49" s="100"/>
      <c r="D49" s="101" t="s">
        <v>152</v>
      </c>
      <c r="E49" s="102">
        <v>0</v>
      </c>
      <c r="F49" s="103">
        <v>0</v>
      </c>
      <c r="G49" s="103">
        <v>0</v>
      </c>
      <c r="H49" s="97">
        <v>0</v>
      </c>
      <c r="I49" s="98">
        <v>0</v>
      </c>
    </row>
    <row r="50" spans="1:9" ht="18" customHeight="1">
      <c r="A50" s="104"/>
      <c r="B50" s="92" t="s">
        <v>15</v>
      </c>
      <c r="C50" s="93" t="s">
        <v>37</v>
      </c>
      <c r="D50" s="94" t="s">
        <v>150</v>
      </c>
      <c r="E50" s="95">
        <v>17329701.12</v>
      </c>
      <c r="F50" s="96">
        <v>18009844</v>
      </c>
      <c r="G50" s="96">
        <v>20442969</v>
      </c>
      <c r="H50" s="97">
        <f t="shared" si="2"/>
        <v>103.92472365963113</v>
      </c>
      <c r="I50" s="98">
        <f t="shared" si="3"/>
        <v>113.50997265717571</v>
      </c>
    </row>
    <row r="51" spans="1:9" ht="18" customHeight="1">
      <c r="A51" s="104"/>
      <c r="B51" s="99"/>
      <c r="C51" s="100"/>
      <c r="D51" s="101" t="s">
        <v>152</v>
      </c>
      <c r="E51" s="102">
        <v>95583.3</v>
      </c>
      <c r="F51" s="103">
        <v>165000</v>
      </c>
      <c r="G51" s="103">
        <v>150000</v>
      </c>
      <c r="H51" s="97">
        <f t="shared" si="2"/>
        <v>172.62429734064423</v>
      </c>
      <c r="I51" s="98">
        <f t="shared" si="3"/>
        <v>90.9090909090909</v>
      </c>
    </row>
    <row r="52" spans="1:9" ht="18" customHeight="1">
      <c r="A52" s="104"/>
      <c r="B52" s="105" t="s">
        <v>38</v>
      </c>
      <c r="C52" s="106" t="s">
        <v>39</v>
      </c>
      <c r="D52" s="94" t="s">
        <v>150</v>
      </c>
      <c r="E52" s="107">
        <v>41970.29</v>
      </c>
      <c r="F52" s="96">
        <v>43208</v>
      </c>
      <c r="G52" s="96">
        <v>47000</v>
      </c>
      <c r="H52" s="97">
        <f t="shared" si="2"/>
        <v>102.94901464821902</v>
      </c>
      <c r="I52" s="98">
        <f t="shared" si="3"/>
        <v>108.77615256433995</v>
      </c>
    </row>
    <row r="53" spans="1:9" ht="18" customHeight="1">
      <c r="A53" s="104"/>
      <c r="B53" s="108"/>
      <c r="C53" s="109"/>
      <c r="D53" s="101" t="s">
        <v>152</v>
      </c>
      <c r="E53" s="103">
        <v>0</v>
      </c>
      <c r="F53" s="103">
        <v>0</v>
      </c>
      <c r="G53" s="103">
        <v>0</v>
      </c>
      <c r="H53" s="97">
        <v>0</v>
      </c>
      <c r="I53" s="98">
        <v>0</v>
      </c>
    </row>
    <row r="54" spans="1:9" ht="18" customHeight="1">
      <c r="A54" s="104"/>
      <c r="B54" s="105" t="s">
        <v>40</v>
      </c>
      <c r="C54" s="93" t="s">
        <v>143</v>
      </c>
      <c r="D54" s="94" t="s">
        <v>150</v>
      </c>
      <c r="E54" s="107">
        <v>115870.54</v>
      </c>
      <c r="F54" s="96">
        <v>220000</v>
      </c>
      <c r="G54" s="96">
        <v>160000</v>
      </c>
      <c r="H54" s="97">
        <f t="shared" si="2"/>
        <v>189.86707061173618</v>
      </c>
      <c r="I54" s="98">
        <f t="shared" si="3"/>
        <v>72.72727272727273</v>
      </c>
    </row>
    <row r="55" spans="1:9" ht="18" customHeight="1">
      <c r="A55" s="104"/>
      <c r="B55" s="108"/>
      <c r="C55" s="100"/>
      <c r="D55" s="101" t="s">
        <v>152</v>
      </c>
      <c r="E55" s="103">
        <v>0</v>
      </c>
      <c r="F55" s="103">
        <v>0</v>
      </c>
      <c r="G55" s="103">
        <v>60000</v>
      </c>
      <c r="H55" s="97">
        <v>0</v>
      </c>
      <c r="I55" s="98">
        <v>100</v>
      </c>
    </row>
    <row r="56" spans="1:9" ht="18" customHeight="1">
      <c r="A56" s="104"/>
      <c r="B56" s="92" t="s">
        <v>41</v>
      </c>
      <c r="C56" s="93" t="s">
        <v>28</v>
      </c>
      <c r="D56" s="94" t="s">
        <v>150</v>
      </c>
      <c r="E56" s="95">
        <v>10000</v>
      </c>
      <c r="F56" s="96">
        <v>48807</v>
      </c>
      <c r="G56" s="96">
        <v>633440</v>
      </c>
      <c r="H56" s="97">
        <f t="shared" si="2"/>
        <v>488.07</v>
      </c>
      <c r="I56" s="98">
        <f t="shared" si="3"/>
        <v>1297.8466203618334</v>
      </c>
    </row>
    <row r="57" spans="1:9" ht="18" customHeight="1">
      <c r="A57" s="110"/>
      <c r="B57" s="99"/>
      <c r="C57" s="100"/>
      <c r="D57" s="101" t="s">
        <v>152</v>
      </c>
      <c r="E57" s="102">
        <v>3098.86</v>
      </c>
      <c r="F57" s="103">
        <v>69629</v>
      </c>
      <c r="G57" s="103">
        <v>58499</v>
      </c>
      <c r="H57" s="97">
        <f t="shared" si="2"/>
        <v>2246.9230620292624</v>
      </c>
      <c r="I57" s="98">
        <f t="shared" si="3"/>
        <v>84.015280989243</v>
      </c>
    </row>
    <row r="58" spans="1:9" ht="31.5" customHeight="1">
      <c r="A58" s="84" t="s">
        <v>199</v>
      </c>
      <c r="B58" s="84"/>
      <c r="C58" s="85" t="s">
        <v>200</v>
      </c>
      <c r="D58" s="86"/>
      <c r="E58" s="87">
        <f>SUM(E59:E60)</f>
        <v>77436.33</v>
      </c>
      <c r="F58" s="87">
        <f>SUM(F59:F60)</f>
        <v>0</v>
      </c>
      <c r="G58" s="87">
        <f>SUM(G59:G60)</f>
        <v>0</v>
      </c>
      <c r="H58" s="89">
        <f t="shared" si="2"/>
        <v>0</v>
      </c>
      <c r="I58" s="90">
        <v>0</v>
      </c>
    </row>
    <row r="59" spans="1:9" ht="19.5" customHeight="1">
      <c r="A59" s="92"/>
      <c r="B59" s="92" t="s">
        <v>211</v>
      </c>
      <c r="C59" s="121" t="s">
        <v>201</v>
      </c>
      <c r="D59" s="94" t="s">
        <v>150</v>
      </c>
      <c r="E59" s="102">
        <v>77436.33</v>
      </c>
      <c r="F59" s="103">
        <v>0</v>
      </c>
      <c r="G59" s="103">
        <v>0</v>
      </c>
      <c r="H59" s="111">
        <f t="shared" si="2"/>
        <v>0</v>
      </c>
      <c r="I59" s="112">
        <v>0</v>
      </c>
    </row>
    <row r="60" spans="1:9" ht="24.75" customHeight="1">
      <c r="A60" s="99"/>
      <c r="B60" s="99"/>
      <c r="C60" s="122"/>
      <c r="D60" s="101" t="s">
        <v>152</v>
      </c>
      <c r="E60" s="102">
        <v>0</v>
      </c>
      <c r="F60" s="103">
        <v>0</v>
      </c>
      <c r="G60" s="103">
        <v>0</v>
      </c>
      <c r="H60" s="111">
        <v>0</v>
      </c>
      <c r="I60" s="112">
        <v>0</v>
      </c>
    </row>
    <row r="61" spans="1:9" ht="18" customHeight="1">
      <c r="A61" s="84" t="s">
        <v>187</v>
      </c>
      <c r="B61" s="84"/>
      <c r="C61" s="85" t="s">
        <v>188</v>
      </c>
      <c r="D61" s="86"/>
      <c r="E61" s="87">
        <f>SUM(E62:E63)</f>
        <v>10350.84</v>
      </c>
      <c r="F61" s="87">
        <f>SUM(F62:F63)</f>
        <v>0</v>
      </c>
      <c r="G61" s="87">
        <f>SUM(G62:G63)</f>
        <v>0</v>
      </c>
      <c r="H61" s="89">
        <f t="shared" si="2"/>
        <v>0</v>
      </c>
      <c r="I61" s="90">
        <v>0</v>
      </c>
    </row>
    <row r="62" spans="1:9" ht="18" customHeight="1">
      <c r="A62" s="113"/>
      <c r="B62" s="92" t="s">
        <v>189</v>
      </c>
      <c r="C62" s="93" t="s">
        <v>190</v>
      </c>
      <c r="D62" s="94" t="s">
        <v>150</v>
      </c>
      <c r="E62" s="95">
        <v>10350.84</v>
      </c>
      <c r="F62" s="96">
        <v>0</v>
      </c>
      <c r="G62" s="96">
        <v>0</v>
      </c>
      <c r="H62" s="97">
        <f t="shared" si="2"/>
        <v>0</v>
      </c>
      <c r="I62" s="98">
        <v>0</v>
      </c>
    </row>
    <row r="63" spans="1:9" ht="15" customHeight="1">
      <c r="A63" s="110"/>
      <c r="B63" s="99"/>
      <c r="C63" s="100"/>
      <c r="D63" s="101" t="s">
        <v>152</v>
      </c>
      <c r="E63" s="102">
        <v>0</v>
      </c>
      <c r="F63" s="103">
        <v>0</v>
      </c>
      <c r="G63" s="103">
        <v>0</v>
      </c>
      <c r="H63" s="97">
        <v>0</v>
      </c>
      <c r="I63" s="98">
        <v>0</v>
      </c>
    </row>
    <row r="64" spans="1:9" ht="15" customHeight="1">
      <c r="A64" s="84" t="s">
        <v>42</v>
      </c>
      <c r="B64" s="84"/>
      <c r="C64" s="85" t="s">
        <v>43</v>
      </c>
      <c r="D64" s="86"/>
      <c r="E64" s="87">
        <f>SUM(E65+E66+E67+E68+E69+E70+E71+E72+E80+E81+E82+E83+E78+E79)</f>
        <v>6476013.030000001</v>
      </c>
      <c r="F64" s="87">
        <f>SUM(F65+F66+F67+F68+F69+F70+F71+F72+F80+F81+F82+F83+F78+F79)</f>
        <v>6431510</v>
      </c>
      <c r="G64" s="87">
        <f>SUM(G65+G66+G67+G68+G69+G70+G71+G72+G80+G81+G82+G83+G78+G79)</f>
        <v>6448515</v>
      </c>
      <c r="H64" s="89">
        <f t="shared" si="2"/>
        <v>99.31280203122135</v>
      </c>
      <c r="I64" s="90">
        <f t="shared" si="3"/>
        <v>100.26440136142212</v>
      </c>
    </row>
    <row r="65" spans="1:9" ht="18" customHeight="1">
      <c r="A65" s="92"/>
      <c r="B65" s="92" t="s">
        <v>44</v>
      </c>
      <c r="C65" s="93" t="s">
        <v>45</v>
      </c>
      <c r="D65" s="94" t="s">
        <v>150</v>
      </c>
      <c r="E65" s="95">
        <v>24628.4</v>
      </c>
      <c r="F65" s="96">
        <v>10000</v>
      </c>
      <c r="G65" s="96">
        <v>10000</v>
      </c>
      <c r="H65" s="97">
        <f t="shared" si="2"/>
        <v>40.603530883045586</v>
      </c>
      <c r="I65" s="112">
        <f t="shared" si="3"/>
        <v>100</v>
      </c>
    </row>
    <row r="66" spans="1:9" ht="18" customHeight="1">
      <c r="A66" s="114"/>
      <c r="B66" s="99"/>
      <c r="C66" s="100"/>
      <c r="D66" s="101" t="s">
        <v>152</v>
      </c>
      <c r="E66" s="102">
        <v>0</v>
      </c>
      <c r="F66" s="103">
        <v>105000</v>
      </c>
      <c r="G66" s="103">
        <v>0</v>
      </c>
      <c r="H66" s="97">
        <v>100</v>
      </c>
      <c r="I66" s="112">
        <v>0</v>
      </c>
    </row>
    <row r="67" spans="1:9" ht="18" customHeight="1">
      <c r="A67" s="114"/>
      <c r="B67" s="92" t="s">
        <v>174</v>
      </c>
      <c r="C67" s="93" t="s">
        <v>175</v>
      </c>
      <c r="D67" s="94" t="s">
        <v>150</v>
      </c>
      <c r="E67" s="95">
        <v>20000</v>
      </c>
      <c r="F67" s="96">
        <v>0</v>
      </c>
      <c r="G67" s="96">
        <v>0</v>
      </c>
      <c r="H67" s="97">
        <f t="shared" si="2"/>
        <v>0</v>
      </c>
      <c r="I67" s="112">
        <v>0</v>
      </c>
    </row>
    <row r="68" spans="1:9" ht="18" customHeight="1">
      <c r="A68" s="114"/>
      <c r="B68" s="99"/>
      <c r="C68" s="100"/>
      <c r="D68" s="115" t="s">
        <v>152</v>
      </c>
      <c r="E68" s="116">
        <v>20000</v>
      </c>
      <c r="F68" s="117">
        <v>104000</v>
      </c>
      <c r="G68" s="117">
        <v>50000</v>
      </c>
      <c r="H68" s="97">
        <f t="shared" si="2"/>
        <v>520</v>
      </c>
      <c r="I68" s="112">
        <f t="shared" si="3"/>
        <v>48.07692307692308</v>
      </c>
    </row>
    <row r="69" spans="1:9" ht="18" customHeight="1">
      <c r="A69" s="114"/>
      <c r="B69" s="92" t="s">
        <v>46</v>
      </c>
      <c r="C69" s="93" t="s">
        <v>47</v>
      </c>
      <c r="D69" s="94" t="s">
        <v>150</v>
      </c>
      <c r="E69" s="95">
        <v>6325968.41</v>
      </c>
      <c r="F69" s="96">
        <v>6158210</v>
      </c>
      <c r="G69" s="96">
        <v>6293515</v>
      </c>
      <c r="H69" s="97">
        <f t="shared" si="2"/>
        <v>97.34809915056152</v>
      </c>
      <c r="I69" s="112">
        <v>100</v>
      </c>
    </row>
    <row r="70" spans="1:9" ht="18" customHeight="1">
      <c r="A70" s="114"/>
      <c r="B70" s="99"/>
      <c r="C70" s="100"/>
      <c r="D70" s="115" t="s">
        <v>152</v>
      </c>
      <c r="E70" s="116">
        <v>0</v>
      </c>
      <c r="F70" s="117">
        <v>0</v>
      </c>
      <c r="G70" s="117">
        <v>0</v>
      </c>
      <c r="H70" s="97">
        <v>0</v>
      </c>
      <c r="I70" s="112">
        <v>0</v>
      </c>
    </row>
    <row r="71" spans="1:9" ht="18" customHeight="1">
      <c r="A71" s="114"/>
      <c r="B71" s="92" t="s">
        <v>48</v>
      </c>
      <c r="C71" s="118" t="s">
        <v>50</v>
      </c>
      <c r="D71" s="94" t="s">
        <v>150</v>
      </c>
      <c r="E71" s="95">
        <v>1739.24</v>
      </c>
      <c r="F71" s="96">
        <v>11500</v>
      </c>
      <c r="G71" s="96">
        <v>20500</v>
      </c>
      <c r="H71" s="97">
        <f t="shared" si="2"/>
        <v>661.2083438743359</v>
      </c>
      <c r="I71" s="112">
        <f t="shared" si="3"/>
        <v>178.26086956521738</v>
      </c>
    </row>
    <row r="72" spans="1:9" ht="18" customHeight="1">
      <c r="A72" s="119"/>
      <c r="B72" s="99"/>
      <c r="C72" s="120"/>
      <c r="D72" s="115" t="s">
        <v>152</v>
      </c>
      <c r="E72" s="116">
        <v>0</v>
      </c>
      <c r="F72" s="117">
        <v>0</v>
      </c>
      <c r="G72" s="117">
        <v>0</v>
      </c>
      <c r="H72" s="97">
        <v>0</v>
      </c>
      <c r="I72" s="112">
        <v>0</v>
      </c>
    </row>
    <row r="73" spans="1:9" ht="16.5" customHeight="1">
      <c r="A73" s="30"/>
      <c r="B73" s="29"/>
      <c r="C73" s="29"/>
      <c r="D73" s="29"/>
      <c r="E73" s="29"/>
      <c r="F73" s="29"/>
      <c r="G73" s="29"/>
      <c r="H73" s="29"/>
      <c r="I73" s="29"/>
    </row>
    <row r="74" spans="1:9" s="1" customFormat="1" ht="15" customHeight="1">
      <c r="A74" s="19" t="s">
        <v>0</v>
      </c>
      <c r="B74" s="19" t="s">
        <v>17</v>
      </c>
      <c r="C74" s="19" t="s">
        <v>16</v>
      </c>
      <c r="D74" s="26" t="s">
        <v>149</v>
      </c>
      <c r="E74" s="25" t="s">
        <v>197</v>
      </c>
      <c r="F74" s="25" t="s">
        <v>198</v>
      </c>
      <c r="G74" s="25" t="s">
        <v>202</v>
      </c>
      <c r="H74" s="24" t="s">
        <v>191</v>
      </c>
      <c r="I74" s="24" t="s">
        <v>209</v>
      </c>
    </row>
    <row r="75" spans="1:9" s="1" customFormat="1" ht="15" customHeight="1">
      <c r="A75" s="20"/>
      <c r="B75" s="20"/>
      <c r="C75" s="20"/>
      <c r="D75" s="26"/>
      <c r="E75" s="25"/>
      <c r="F75" s="25"/>
      <c r="G75" s="25"/>
      <c r="H75" s="24"/>
      <c r="I75" s="24"/>
    </row>
    <row r="76" spans="1:9" s="2" customFormat="1" ht="15" customHeight="1">
      <c r="A76" s="21"/>
      <c r="B76" s="21"/>
      <c r="C76" s="21"/>
      <c r="D76" s="26"/>
      <c r="E76" s="25"/>
      <c r="F76" s="25"/>
      <c r="G76" s="25"/>
      <c r="H76" s="24"/>
      <c r="I76" s="24"/>
    </row>
    <row r="77" spans="1:9" ht="13.5" customHeight="1">
      <c r="A77" s="4" t="s">
        <v>140</v>
      </c>
      <c r="B77" s="13" t="s">
        <v>141</v>
      </c>
      <c r="C77" s="13" t="s">
        <v>142</v>
      </c>
      <c r="D77" s="9">
        <v>4</v>
      </c>
      <c r="E77" s="5">
        <v>5</v>
      </c>
      <c r="F77" s="5" t="s">
        <v>153</v>
      </c>
      <c r="G77" s="5" t="s">
        <v>154</v>
      </c>
      <c r="H77" s="12" t="s">
        <v>176</v>
      </c>
      <c r="I77" s="6" t="s">
        <v>177</v>
      </c>
    </row>
    <row r="78" spans="1:9" ht="18.75" customHeight="1">
      <c r="A78" s="104"/>
      <c r="B78" s="92" t="s">
        <v>179</v>
      </c>
      <c r="C78" s="93" t="s">
        <v>180</v>
      </c>
      <c r="D78" s="94" t="s">
        <v>150</v>
      </c>
      <c r="E78" s="95">
        <v>5091.65</v>
      </c>
      <c r="F78" s="96">
        <v>32000</v>
      </c>
      <c r="G78" s="96">
        <v>47500</v>
      </c>
      <c r="H78" s="97">
        <f aca="true" t="shared" si="4" ref="H78:H106">SUM(F78/E78)*100</f>
        <v>628.4799622912022</v>
      </c>
      <c r="I78" s="98">
        <f aca="true" t="shared" si="5" ref="I78:I106">SUM(G78/F78)*100</f>
        <v>148.4375</v>
      </c>
    </row>
    <row r="79" spans="1:9" ht="18.75" customHeight="1">
      <c r="A79" s="104"/>
      <c r="B79" s="99"/>
      <c r="C79" s="100"/>
      <c r="D79" s="115" t="s">
        <v>152</v>
      </c>
      <c r="E79" s="116">
        <v>14575.5</v>
      </c>
      <c r="F79" s="117">
        <v>10000</v>
      </c>
      <c r="G79" s="117">
        <v>0</v>
      </c>
      <c r="H79" s="97">
        <f t="shared" si="4"/>
        <v>68.60828101951905</v>
      </c>
      <c r="I79" s="98">
        <f t="shared" si="5"/>
        <v>0</v>
      </c>
    </row>
    <row r="80" spans="1:9" ht="18.75" customHeight="1">
      <c r="A80" s="104"/>
      <c r="B80" s="92" t="s">
        <v>155</v>
      </c>
      <c r="C80" s="93" t="s">
        <v>156</v>
      </c>
      <c r="D80" s="115" t="s">
        <v>150</v>
      </c>
      <c r="E80" s="116">
        <v>63209.83</v>
      </c>
      <c r="F80" s="117">
        <v>0</v>
      </c>
      <c r="G80" s="117">
        <v>0</v>
      </c>
      <c r="H80" s="97">
        <f t="shared" si="4"/>
        <v>0</v>
      </c>
      <c r="I80" s="98">
        <v>0</v>
      </c>
    </row>
    <row r="81" spans="1:9" ht="18.75" customHeight="1">
      <c r="A81" s="104"/>
      <c r="B81" s="99"/>
      <c r="C81" s="100"/>
      <c r="D81" s="115" t="s">
        <v>152</v>
      </c>
      <c r="E81" s="116">
        <v>0</v>
      </c>
      <c r="F81" s="117">
        <v>0</v>
      </c>
      <c r="G81" s="117">
        <v>0</v>
      </c>
      <c r="H81" s="97">
        <v>0</v>
      </c>
      <c r="I81" s="98">
        <v>0</v>
      </c>
    </row>
    <row r="82" spans="1:9" ht="18.75" customHeight="1">
      <c r="A82" s="104"/>
      <c r="B82" s="92" t="s">
        <v>49</v>
      </c>
      <c r="C82" s="93" t="s">
        <v>28</v>
      </c>
      <c r="D82" s="115" t="s">
        <v>150</v>
      </c>
      <c r="E82" s="116">
        <v>0</v>
      </c>
      <c r="F82" s="117">
        <v>800</v>
      </c>
      <c r="G82" s="117">
        <v>0</v>
      </c>
      <c r="H82" s="97">
        <v>0</v>
      </c>
      <c r="I82" s="98">
        <v>0</v>
      </c>
    </row>
    <row r="83" spans="1:9" s="3" customFormat="1" ht="18.75" customHeight="1">
      <c r="A83" s="110"/>
      <c r="B83" s="99"/>
      <c r="C83" s="100"/>
      <c r="D83" s="115" t="s">
        <v>152</v>
      </c>
      <c r="E83" s="116">
        <v>800</v>
      </c>
      <c r="F83" s="117">
        <v>0</v>
      </c>
      <c r="G83" s="117">
        <v>27000</v>
      </c>
      <c r="H83" s="97">
        <f t="shared" si="4"/>
        <v>0</v>
      </c>
      <c r="I83" s="98">
        <v>100</v>
      </c>
    </row>
    <row r="84" spans="1:9" s="3" customFormat="1" ht="18.75" customHeight="1">
      <c r="A84" s="123" t="s">
        <v>51</v>
      </c>
      <c r="B84" s="123"/>
      <c r="C84" s="124" t="s">
        <v>52</v>
      </c>
      <c r="D84" s="125"/>
      <c r="E84" s="126">
        <f>SUM(E85:E88)</f>
        <v>1572538.13</v>
      </c>
      <c r="F84" s="126">
        <f>SUM(F85:F88)</f>
        <v>2177488</v>
      </c>
      <c r="G84" s="126">
        <f>SUM(G85:G88)</f>
        <v>2336855</v>
      </c>
      <c r="H84" s="127">
        <f t="shared" si="4"/>
        <v>138.46964715571</v>
      </c>
      <c r="I84" s="128">
        <f t="shared" si="5"/>
        <v>107.3188463036306</v>
      </c>
    </row>
    <row r="85" spans="1:9" s="3" customFormat="1" ht="18.75" customHeight="1">
      <c r="A85" s="129"/>
      <c r="B85" s="129" t="s">
        <v>53</v>
      </c>
      <c r="C85" s="130" t="s">
        <v>54</v>
      </c>
      <c r="D85" s="131" t="s">
        <v>150</v>
      </c>
      <c r="E85" s="95">
        <v>1572538.13</v>
      </c>
      <c r="F85" s="96">
        <v>1387311</v>
      </c>
      <c r="G85" s="96">
        <v>1180508</v>
      </c>
      <c r="H85" s="97">
        <f t="shared" si="4"/>
        <v>88.22113585252144</v>
      </c>
      <c r="I85" s="98">
        <f t="shared" si="5"/>
        <v>85.09324873802629</v>
      </c>
    </row>
    <row r="86" spans="1:9" ht="18.75" customHeight="1">
      <c r="A86" s="129"/>
      <c r="B86" s="129"/>
      <c r="C86" s="130"/>
      <c r="D86" s="132" t="s">
        <v>152</v>
      </c>
      <c r="E86" s="116">
        <v>0</v>
      </c>
      <c r="F86" s="117">
        <v>0</v>
      </c>
      <c r="G86" s="117">
        <v>0</v>
      </c>
      <c r="H86" s="97">
        <v>0</v>
      </c>
      <c r="I86" s="98">
        <v>0</v>
      </c>
    </row>
    <row r="87" spans="1:9" ht="18.75" customHeight="1">
      <c r="A87" s="129"/>
      <c r="B87" s="129" t="s">
        <v>55</v>
      </c>
      <c r="C87" s="130" t="s">
        <v>56</v>
      </c>
      <c r="D87" s="132" t="s">
        <v>150</v>
      </c>
      <c r="E87" s="116">
        <v>0</v>
      </c>
      <c r="F87" s="117">
        <v>790177</v>
      </c>
      <c r="G87" s="117">
        <v>1156347</v>
      </c>
      <c r="H87" s="97">
        <v>0</v>
      </c>
      <c r="I87" s="98">
        <v>100</v>
      </c>
    </row>
    <row r="88" spans="1:9" ht="18.75" customHeight="1">
      <c r="A88" s="129"/>
      <c r="B88" s="129"/>
      <c r="C88" s="130"/>
      <c r="D88" s="132" t="s">
        <v>152</v>
      </c>
      <c r="E88" s="116">
        <v>0</v>
      </c>
      <c r="F88" s="117">
        <v>0</v>
      </c>
      <c r="G88" s="117">
        <v>0</v>
      </c>
      <c r="H88" s="97">
        <v>0</v>
      </c>
      <c r="I88" s="98">
        <v>0</v>
      </c>
    </row>
    <row r="89" spans="1:9" ht="23.25" customHeight="1">
      <c r="A89" s="133" t="s">
        <v>57</v>
      </c>
      <c r="B89" s="133"/>
      <c r="C89" s="134" t="s">
        <v>58</v>
      </c>
      <c r="D89" s="135"/>
      <c r="E89" s="136">
        <f>SUM(E90:E93)</f>
        <v>4884064</v>
      </c>
      <c r="F89" s="136">
        <f>SUM(F90:F93)</f>
        <v>5760162</v>
      </c>
      <c r="G89" s="136">
        <f>SUM(G90:G93)</f>
        <v>4358886</v>
      </c>
      <c r="H89" s="127">
        <f t="shared" si="4"/>
        <v>117.93788942978634</v>
      </c>
      <c r="I89" s="128">
        <f t="shared" si="5"/>
        <v>75.67297586422048</v>
      </c>
    </row>
    <row r="90" spans="1:9" ht="21.75" customHeight="1">
      <c r="A90" s="91"/>
      <c r="B90" s="92" t="s">
        <v>59</v>
      </c>
      <c r="C90" s="118" t="s">
        <v>148</v>
      </c>
      <c r="D90" s="94" t="s">
        <v>150</v>
      </c>
      <c r="E90" s="95">
        <v>0</v>
      </c>
      <c r="F90" s="96">
        <v>580730</v>
      </c>
      <c r="G90" s="96">
        <v>1090000</v>
      </c>
      <c r="H90" s="97">
        <v>0</v>
      </c>
      <c r="I90" s="98">
        <v>100</v>
      </c>
    </row>
    <row r="91" spans="1:9" ht="21.75" customHeight="1">
      <c r="A91" s="91"/>
      <c r="B91" s="99"/>
      <c r="C91" s="120"/>
      <c r="D91" s="115" t="s">
        <v>152</v>
      </c>
      <c r="E91" s="116">
        <v>0</v>
      </c>
      <c r="F91" s="117">
        <v>0</v>
      </c>
      <c r="G91" s="117">
        <v>0</v>
      </c>
      <c r="H91" s="97">
        <v>0</v>
      </c>
      <c r="I91" s="98">
        <v>0</v>
      </c>
    </row>
    <row r="92" spans="1:9" ht="21.75" customHeight="1">
      <c r="A92" s="137"/>
      <c r="B92" s="92" t="s">
        <v>60</v>
      </c>
      <c r="C92" s="93" t="s">
        <v>61</v>
      </c>
      <c r="D92" s="115" t="s">
        <v>150</v>
      </c>
      <c r="E92" s="116">
        <v>4884064</v>
      </c>
      <c r="F92" s="117">
        <v>5179432</v>
      </c>
      <c r="G92" s="117">
        <v>3268886</v>
      </c>
      <c r="H92" s="97">
        <f t="shared" si="4"/>
        <v>106.04758660001178</v>
      </c>
      <c r="I92" s="98">
        <f t="shared" si="5"/>
        <v>63.11282781586861</v>
      </c>
    </row>
    <row r="93" spans="1:9" ht="16.5" customHeight="1">
      <c r="A93" s="138"/>
      <c r="B93" s="99"/>
      <c r="C93" s="100"/>
      <c r="D93" s="115" t="s">
        <v>152</v>
      </c>
      <c r="E93" s="116">
        <v>0</v>
      </c>
      <c r="F93" s="117">
        <v>0</v>
      </c>
      <c r="G93" s="117">
        <v>0</v>
      </c>
      <c r="H93" s="97">
        <v>0</v>
      </c>
      <c r="I93" s="98">
        <v>0</v>
      </c>
    </row>
    <row r="94" spans="1:9" ht="21.75" customHeight="1">
      <c r="A94" s="84" t="s">
        <v>62</v>
      </c>
      <c r="B94" s="84"/>
      <c r="C94" s="85" t="s">
        <v>63</v>
      </c>
      <c r="D94" s="86"/>
      <c r="E94" s="87">
        <f>SUM(E95+E96+E99+E100+E101+E102+E103+E104+E106+E105+E112+E113+E114+E115+E116+E117+E118+E119+E97+E98)</f>
        <v>40072407.12</v>
      </c>
      <c r="F94" s="87">
        <f>SUM(F95+F96+F99+F100+F101+F102+F103+F104+F106+F105+F112+F113+F114+F115+F116+F117+F118+F119+F97+F98)</f>
        <v>42560413</v>
      </c>
      <c r="G94" s="87">
        <f>SUM(G95+G96+G99+G100+G101+G102+G103+G104+G106+G105+G112+G113+G114+G115+G116+G117+G118+G119+G97+G98)</f>
        <v>49420366</v>
      </c>
      <c r="H94" s="127">
        <f t="shared" si="4"/>
        <v>106.20877571080139</v>
      </c>
      <c r="I94" s="128">
        <f t="shared" si="5"/>
        <v>116.11815421058063</v>
      </c>
    </row>
    <row r="95" spans="1:9" ht="21.75" customHeight="1">
      <c r="A95" s="92"/>
      <c r="B95" s="92" t="s">
        <v>64</v>
      </c>
      <c r="C95" s="93" t="s">
        <v>65</v>
      </c>
      <c r="D95" s="94" t="s">
        <v>150</v>
      </c>
      <c r="E95" s="95">
        <v>4767418.83</v>
      </c>
      <c r="F95" s="96">
        <v>5363732</v>
      </c>
      <c r="G95" s="96">
        <v>5621166</v>
      </c>
      <c r="H95" s="97">
        <f t="shared" si="4"/>
        <v>112.50809277019196</v>
      </c>
      <c r="I95" s="98">
        <f t="shared" si="5"/>
        <v>104.79953137106777</v>
      </c>
    </row>
    <row r="96" spans="1:9" ht="21.75" customHeight="1">
      <c r="A96" s="114"/>
      <c r="B96" s="99"/>
      <c r="C96" s="100"/>
      <c r="D96" s="115" t="s">
        <v>152</v>
      </c>
      <c r="E96" s="116">
        <v>429976.28</v>
      </c>
      <c r="F96" s="117">
        <v>1170000</v>
      </c>
      <c r="G96" s="117">
        <v>2144500</v>
      </c>
      <c r="H96" s="97">
        <f t="shared" si="4"/>
        <v>272.10803349431274</v>
      </c>
      <c r="I96" s="98">
        <v>100</v>
      </c>
    </row>
    <row r="97" spans="1:9" ht="21.75" customHeight="1">
      <c r="A97" s="114"/>
      <c r="B97" s="139"/>
      <c r="C97" s="140"/>
      <c r="D97" s="94" t="s">
        <v>150</v>
      </c>
      <c r="E97" s="116">
        <v>65790</v>
      </c>
      <c r="F97" s="117">
        <v>235394</v>
      </c>
      <c r="G97" s="117">
        <v>645657</v>
      </c>
      <c r="H97" s="97">
        <f t="shared" si="4"/>
        <v>357.79601763185894</v>
      </c>
      <c r="I97" s="98">
        <f t="shared" si="5"/>
        <v>274.2877898332158</v>
      </c>
    </row>
    <row r="98" spans="1:9" ht="18" customHeight="1">
      <c r="A98" s="114"/>
      <c r="B98" s="139" t="s">
        <v>195</v>
      </c>
      <c r="C98" s="140" t="s">
        <v>196</v>
      </c>
      <c r="D98" s="115" t="s">
        <v>152</v>
      </c>
      <c r="E98" s="116">
        <v>0</v>
      </c>
      <c r="F98" s="117">
        <v>0</v>
      </c>
      <c r="G98" s="117">
        <v>0</v>
      </c>
      <c r="H98" s="97">
        <v>0</v>
      </c>
      <c r="I98" s="98">
        <v>0</v>
      </c>
    </row>
    <row r="99" spans="1:9" ht="21.75" customHeight="1">
      <c r="A99" s="114"/>
      <c r="B99" s="92" t="s">
        <v>66</v>
      </c>
      <c r="C99" s="93" t="s">
        <v>67</v>
      </c>
      <c r="D99" s="115" t="s">
        <v>150</v>
      </c>
      <c r="E99" s="116">
        <v>5004281.47</v>
      </c>
      <c r="F99" s="117">
        <v>4517582</v>
      </c>
      <c r="G99" s="117">
        <v>4354783</v>
      </c>
      <c r="H99" s="97">
        <f t="shared" si="4"/>
        <v>90.27433862548104</v>
      </c>
      <c r="I99" s="98">
        <f t="shared" si="5"/>
        <v>96.39632440540095</v>
      </c>
    </row>
    <row r="100" spans="1:9" ht="21.75" customHeight="1">
      <c r="A100" s="114"/>
      <c r="B100" s="99"/>
      <c r="C100" s="100"/>
      <c r="D100" s="115" t="s">
        <v>152</v>
      </c>
      <c r="E100" s="116">
        <v>0</v>
      </c>
      <c r="F100" s="117">
        <v>0</v>
      </c>
      <c r="G100" s="117">
        <v>0</v>
      </c>
      <c r="H100" s="97">
        <v>0</v>
      </c>
      <c r="I100" s="98">
        <v>0</v>
      </c>
    </row>
    <row r="101" spans="1:9" ht="21.75" customHeight="1">
      <c r="A101" s="114"/>
      <c r="B101" s="92" t="s">
        <v>68</v>
      </c>
      <c r="C101" s="93" t="s">
        <v>69</v>
      </c>
      <c r="D101" s="115" t="s">
        <v>150</v>
      </c>
      <c r="E101" s="116">
        <v>7406806.64</v>
      </c>
      <c r="F101" s="117">
        <v>7632092</v>
      </c>
      <c r="G101" s="117">
        <v>9058096</v>
      </c>
      <c r="H101" s="97">
        <f t="shared" si="4"/>
        <v>103.04159904463228</v>
      </c>
      <c r="I101" s="98">
        <f t="shared" si="5"/>
        <v>118.68431355387226</v>
      </c>
    </row>
    <row r="102" spans="1:9" ht="21.75" customHeight="1">
      <c r="A102" s="114"/>
      <c r="B102" s="99"/>
      <c r="C102" s="100"/>
      <c r="D102" s="115" t="s">
        <v>152</v>
      </c>
      <c r="E102" s="116">
        <v>480470.44</v>
      </c>
      <c r="F102" s="117">
        <v>2000000</v>
      </c>
      <c r="G102" s="117">
        <v>3200000</v>
      </c>
      <c r="H102" s="97">
        <f t="shared" si="4"/>
        <v>416.2586984539569</v>
      </c>
      <c r="I102" s="98">
        <f t="shared" si="5"/>
        <v>160</v>
      </c>
    </row>
    <row r="103" spans="1:9" ht="21.75" customHeight="1">
      <c r="A103" s="114"/>
      <c r="B103" s="92" t="s">
        <v>70</v>
      </c>
      <c r="C103" s="93" t="s">
        <v>71</v>
      </c>
      <c r="D103" s="115" t="s">
        <v>150</v>
      </c>
      <c r="E103" s="116">
        <v>1248383.27</v>
      </c>
      <c r="F103" s="117">
        <v>11858</v>
      </c>
      <c r="G103" s="117">
        <v>0</v>
      </c>
      <c r="H103" s="97">
        <f t="shared" si="4"/>
        <v>0.949868544777919</v>
      </c>
      <c r="I103" s="98">
        <f t="shared" si="5"/>
        <v>0</v>
      </c>
    </row>
    <row r="104" spans="1:9" ht="21.75" customHeight="1">
      <c r="A104" s="114"/>
      <c r="B104" s="99"/>
      <c r="C104" s="100"/>
      <c r="D104" s="115" t="s">
        <v>152</v>
      </c>
      <c r="E104" s="116">
        <v>0</v>
      </c>
      <c r="F104" s="117">
        <v>0</v>
      </c>
      <c r="G104" s="117">
        <v>0</v>
      </c>
      <c r="H104" s="97">
        <v>0</v>
      </c>
      <c r="I104" s="98">
        <v>0</v>
      </c>
    </row>
    <row r="105" spans="1:9" ht="21.75" customHeight="1">
      <c r="A105" s="114"/>
      <c r="B105" s="92" t="s">
        <v>72</v>
      </c>
      <c r="C105" s="93" t="s">
        <v>73</v>
      </c>
      <c r="D105" s="115" t="s">
        <v>150</v>
      </c>
      <c r="E105" s="116">
        <v>17538347.24</v>
      </c>
      <c r="F105" s="117">
        <v>17097661</v>
      </c>
      <c r="G105" s="117">
        <v>18852507</v>
      </c>
      <c r="H105" s="97">
        <f t="shared" si="4"/>
        <v>97.48729892292862</v>
      </c>
      <c r="I105" s="98">
        <f t="shared" si="5"/>
        <v>110.26366121073521</v>
      </c>
    </row>
    <row r="106" spans="1:9" ht="21.75" customHeight="1">
      <c r="A106" s="119"/>
      <c r="B106" s="99"/>
      <c r="C106" s="100"/>
      <c r="D106" s="115" t="s">
        <v>152</v>
      </c>
      <c r="E106" s="116">
        <v>1670968.11</v>
      </c>
      <c r="F106" s="117">
        <v>1296600</v>
      </c>
      <c r="G106" s="117">
        <v>1527800</v>
      </c>
      <c r="H106" s="97">
        <f t="shared" si="4"/>
        <v>77.5957358037192</v>
      </c>
      <c r="I106" s="98">
        <f t="shared" si="5"/>
        <v>117.83125096405985</v>
      </c>
    </row>
    <row r="107" spans="1:9" ht="17.25" customHeight="1">
      <c r="A107" s="30"/>
      <c r="B107" s="29"/>
      <c r="C107" s="29"/>
      <c r="D107" s="29"/>
      <c r="E107" s="29"/>
      <c r="F107" s="29"/>
      <c r="G107" s="29"/>
      <c r="H107" s="29"/>
      <c r="I107" s="29"/>
    </row>
    <row r="108" spans="1:9" s="1" customFormat="1" ht="15" customHeight="1">
      <c r="A108" s="19" t="s">
        <v>0</v>
      </c>
      <c r="B108" s="19" t="s">
        <v>17</v>
      </c>
      <c r="C108" s="19" t="s">
        <v>16</v>
      </c>
      <c r="D108" s="26" t="s">
        <v>149</v>
      </c>
      <c r="E108" s="25" t="s">
        <v>197</v>
      </c>
      <c r="F108" s="25" t="s">
        <v>198</v>
      </c>
      <c r="G108" s="25" t="s">
        <v>202</v>
      </c>
      <c r="H108" s="24" t="s">
        <v>191</v>
      </c>
      <c r="I108" s="24" t="s">
        <v>209</v>
      </c>
    </row>
    <row r="109" spans="1:9" s="1" customFormat="1" ht="15" customHeight="1">
      <c r="A109" s="20"/>
      <c r="B109" s="20"/>
      <c r="C109" s="20"/>
      <c r="D109" s="26"/>
      <c r="E109" s="25"/>
      <c r="F109" s="25"/>
      <c r="G109" s="25"/>
      <c r="H109" s="24"/>
      <c r="I109" s="24"/>
    </row>
    <row r="110" spans="1:9" s="2" customFormat="1" ht="15" customHeight="1">
      <c r="A110" s="21"/>
      <c r="B110" s="21"/>
      <c r="C110" s="21"/>
      <c r="D110" s="26"/>
      <c r="E110" s="25"/>
      <c r="F110" s="25"/>
      <c r="G110" s="25"/>
      <c r="H110" s="24"/>
      <c r="I110" s="24"/>
    </row>
    <row r="111" spans="1:9" ht="13.5" customHeight="1">
      <c r="A111" s="4" t="s">
        <v>140</v>
      </c>
      <c r="B111" s="13" t="s">
        <v>141</v>
      </c>
      <c r="C111" s="13" t="s">
        <v>142</v>
      </c>
      <c r="D111" s="9">
        <v>4</v>
      </c>
      <c r="E111" s="5">
        <v>5</v>
      </c>
      <c r="F111" s="5" t="s">
        <v>153</v>
      </c>
      <c r="G111" s="5" t="s">
        <v>154</v>
      </c>
      <c r="H111" s="12" t="s">
        <v>176</v>
      </c>
      <c r="I111" s="6" t="s">
        <v>177</v>
      </c>
    </row>
    <row r="112" spans="1:9" ht="15" customHeight="1">
      <c r="A112" s="104"/>
      <c r="B112" s="92" t="s">
        <v>74</v>
      </c>
      <c r="C112" s="93" t="s">
        <v>75</v>
      </c>
      <c r="D112" s="94" t="s">
        <v>150</v>
      </c>
      <c r="E112" s="95">
        <v>1088079.16</v>
      </c>
      <c r="F112" s="96">
        <v>1347185</v>
      </c>
      <c r="G112" s="96">
        <v>1293808</v>
      </c>
      <c r="H112" s="141">
        <f aca="true" t="shared" si="6" ref="H112:H142">SUM(F112/E112)*100</f>
        <v>123.8131424187924</v>
      </c>
      <c r="I112" s="142">
        <f aca="true" t="shared" si="7" ref="I112:I142">SUM(G112/F112)*100</f>
        <v>96.03788640758322</v>
      </c>
    </row>
    <row r="113" spans="1:9" ht="15" customHeight="1">
      <c r="A113" s="104"/>
      <c r="B113" s="99"/>
      <c r="C113" s="100"/>
      <c r="D113" s="115" t="s">
        <v>152</v>
      </c>
      <c r="E113" s="116">
        <v>0</v>
      </c>
      <c r="F113" s="117">
        <v>0</v>
      </c>
      <c r="G113" s="117">
        <v>0</v>
      </c>
      <c r="H113" s="141">
        <v>0</v>
      </c>
      <c r="I113" s="142">
        <v>0</v>
      </c>
    </row>
    <row r="114" spans="1:9" ht="15" customHeight="1">
      <c r="A114" s="104"/>
      <c r="B114" s="92" t="s">
        <v>76</v>
      </c>
      <c r="C114" s="93" t="s">
        <v>77</v>
      </c>
      <c r="D114" s="115" t="s">
        <v>150</v>
      </c>
      <c r="E114" s="116">
        <v>99171.11</v>
      </c>
      <c r="F114" s="117">
        <v>110000</v>
      </c>
      <c r="G114" s="117">
        <v>155164</v>
      </c>
      <c r="H114" s="141">
        <f t="shared" si="6"/>
        <v>110.9193998131109</v>
      </c>
      <c r="I114" s="142">
        <f t="shared" si="7"/>
        <v>141.05818181818182</v>
      </c>
    </row>
    <row r="115" spans="1:9" ht="15" customHeight="1">
      <c r="A115" s="104"/>
      <c r="B115" s="99"/>
      <c r="C115" s="100"/>
      <c r="D115" s="115" t="s">
        <v>152</v>
      </c>
      <c r="E115" s="116">
        <v>0</v>
      </c>
      <c r="F115" s="117">
        <v>0</v>
      </c>
      <c r="G115" s="117">
        <v>0</v>
      </c>
      <c r="H115" s="141">
        <v>0</v>
      </c>
      <c r="I115" s="142">
        <v>0</v>
      </c>
    </row>
    <row r="116" spans="1:9" ht="32.25" customHeight="1">
      <c r="A116" s="104"/>
      <c r="B116" s="92" t="s">
        <v>205</v>
      </c>
      <c r="C116" s="93" t="s">
        <v>206</v>
      </c>
      <c r="D116" s="115" t="s">
        <v>150</v>
      </c>
      <c r="E116" s="116">
        <v>0</v>
      </c>
      <c r="F116" s="117">
        <v>307390</v>
      </c>
      <c r="G116" s="117">
        <v>419012</v>
      </c>
      <c r="H116" s="141">
        <v>0</v>
      </c>
      <c r="I116" s="142">
        <f t="shared" si="7"/>
        <v>136.3128273528742</v>
      </c>
    </row>
    <row r="117" spans="1:9" ht="27.75" customHeight="1">
      <c r="A117" s="104"/>
      <c r="B117" s="99"/>
      <c r="C117" s="100"/>
      <c r="D117" s="115" t="s">
        <v>152</v>
      </c>
      <c r="E117" s="116">
        <v>0</v>
      </c>
      <c r="F117" s="117">
        <v>0</v>
      </c>
      <c r="G117" s="117">
        <v>0</v>
      </c>
      <c r="H117" s="141">
        <v>0</v>
      </c>
      <c r="I117" s="142">
        <v>0</v>
      </c>
    </row>
    <row r="118" spans="1:9" ht="15" customHeight="1">
      <c r="A118" s="104"/>
      <c r="B118" s="92" t="s">
        <v>78</v>
      </c>
      <c r="C118" s="93" t="s">
        <v>28</v>
      </c>
      <c r="D118" s="115" t="s">
        <v>150</v>
      </c>
      <c r="E118" s="116">
        <v>40700.7</v>
      </c>
      <c r="F118" s="117">
        <v>1470919</v>
      </c>
      <c r="G118" s="117">
        <v>1997873</v>
      </c>
      <c r="H118" s="141">
        <f t="shared" si="6"/>
        <v>3613.989439985062</v>
      </c>
      <c r="I118" s="142">
        <f t="shared" si="7"/>
        <v>135.8248142827715</v>
      </c>
    </row>
    <row r="119" spans="1:9" s="3" customFormat="1" ht="15" customHeight="1">
      <c r="A119" s="110"/>
      <c r="B119" s="99"/>
      <c r="C119" s="100"/>
      <c r="D119" s="115" t="s">
        <v>152</v>
      </c>
      <c r="E119" s="116">
        <v>232013.87</v>
      </c>
      <c r="F119" s="117">
        <v>0</v>
      </c>
      <c r="G119" s="117">
        <v>150000</v>
      </c>
      <c r="H119" s="141">
        <f t="shared" si="6"/>
        <v>0</v>
      </c>
      <c r="I119" s="142">
        <v>0</v>
      </c>
    </row>
    <row r="120" spans="1:9" s="3" customFormat="1" ht="15" customHeight="1">
      <c r="A120" s="84" t="s">
        <v>79</v>
      </c>
      <c r="B120" s="84"/>
      <c r="C120" s="85" t="s">
        <v>80</v>
      </c>
      <c r="D120" s="86"/>
      <c r="E120" s="87">
        <f>SUM(E121:E126)</f>
        <v>11852778.899999999</v>
      </c>
      <c r="F120" s="87">
        <f>SUM(F121:F126)</f>
        <v>11825001</v>
      </c>
      <c r="G120" s="87">
        <f>SUM(G121:G126)</f>
        <v>8852200</v>
      </c>
      <c r="H120" s="127">
        <f t="shared" si="6"/>
        <v>99.76564230013607</v>
      </c>
      <c r="I120" s="128">
        <f t="shared" si="7"/>
        <v>74.86003595263966</v>
      </c>
    </row>
    <row r="121" spans="1:9" ht="15" customHeight="1">
      <c r="A121" s="129"/>
      <c r="B121" s="129" t="s">
        <v>81</v>
      </c>
      <c r="C121" s="93" t="s">
        <v>82</v>
      </c>
      <c r="D121" s="94" t="s">
        <v>150</v>
      </c>
      <c r="E121" s="95">
        <v>50000</v>
      </c>
      <c r="F121" s="96">
        <v>69601</v>
      </c>
      <c r="G121" s="96">
        <v>50000</v>
      </c>
      <c r="H121" s="141">
        <f t="shared" si="6"/>
        <v>139.202</v>
      </c>
      <c r="I121" s="142">
        <f t="shared" si="7"/>
        <v>71.83804830390368</v>
      </c>
    </row>
    <row r="122" spans="1:9" ht="15" customHeight="1">
      <c r="A122" s="129"/>
      <c r="B122" s="129"/>
      <c r="C122" s="100"/>
      <c r="D122" s="115" t="s">
        <v>152</v>
      </c>
      <c r="E122" s="116">
        <v>3000000</v>
      </c>
      <c r="F122" s="117">
        <v>3600000</v>
      </c>
      <c r="G122" s="117">
        <v>2000000</v>
      </c>
      <c r="H122" s="141">
        <f t="shared" si="6"/>
        <v>120</v>
      </c>
      <c r="I122" s="142">
        <f t="shared" si="7"/>
        <v>55.55555555555556</v>
      </c>
    </row>
    <row r="123" spans="1:9" ht="15" customHeight="1">
      <c r="A123" s="129"/>
      <c r="B123" s="129" t="s">
        <v>83</v>
      </c>
      <c r="C123" s="93" t="s">
        <v>84</v>
      </c>
      <c r="D123" s="115" t="s">
        <v>150</v>
      </c>
      <c r="E123" s="116">
        <v>238269.8</v>
      </c>
      <c r="F123" s="117">
        <v>200700</v>
      </c>
      <c r="G123" s="117">
        <v>265000</v>
      </c>
      <c r="H123" s="141">
        <f t="shared" si="6"/>
        <v>84.23224428777797</v>
      </c>
      <c r="I123" s="142">
        <f t="shared" si="7"/>
        <v>132.0378674638764</v>
      </c>
    </row>
    <row r="124" spans="1:9" ht="15" customHeight="1">
      <c r="A124" s="129"/>
      <c r="B124" s="92"/>
      <c r="C124" s="143"/>
      <c r="D124" s="144" t="s">
        <v>152</v>
      </c>
      <c r="E124" s="145">
        <v>0</v>
      </c>
      <c r="F124" s="146">
        <v>0</v>
      </c>
      <c r="G124" s="146">
        <v>0</v>
      </c>
      <c r="H124" s="141">
        <v>0</v>
      </c>
      <c r="I124" s="142">
        <v>0</v>
      </c>
    </row>
    <row r="125" spans="1:9" ht="12" customHeight="1">
      <c r="A125" s="129"/>
      <c r="B125" s="129" t="s">
        <v>85</v>
      </c>
      <c r="C125" s="130" t="s">
        <v>144</v>
      </c>
      <c r="D125" s="132" t="s">
        <v>150</v>
      </c>
      <c r="E125" s="116">
        <v>8564509.1</v>
      </c>
      <c r="F125" s="117">
        <v>7954700</v>
      </c>
      <c r="G125" s="117">
        <v>6537200</v>
      </c>
      <c r="H125" s="141">
        <f t="shared" si="6"/>
        <v>92.87981257442999</v>
      </c>
      <c r="I125" s="142">
        <f t="shared" si="7"/>
        <v>82.18034621041649</v>
      </c>
    </row>
    <row r="126" spans="1:9" ht="15" customHeight="1">
      <c r="A126" s="129"/>
      <c r="B126" s="129"/>
      <c r="C126" s="130"/>
      <c r="D126" s="132" t="s">
        <v>152</v>
      </c>
      <c r="E126" s="116">
        <v>0</v>
      </c>
      <c r="F126" s="117">
        <v>0</v>
      </c>
      <c r="G126" s="117">
        <v>0</v>
      </c>
      <c r="H126" s="141">
        <v>0</v>
      </c>
      <c r="I126" s="142">
        <v>0</v>
      </c>
    </row>
    <row r="127" spans="1:9" ht="15" customHeight="1">
      <c r="A127" s="84" t="s">
        <v>86</v>
      </c>
      <c r="B127" s="133"/>
      <c r="C127" s="147" t="s">
        <v>87</v>
      </c>
      <c r="D127" s="135"/>
      <c r="E127" s="136">
        <f>SUM(E128+E129+E130+E131+E132+E133+E134+E135+E138+E139+E140+E141+E142+E143+E149+E150+E151+E152)</f>
        <v>18044137.279999997</v>
      </c>
      <c r="F127" s="136">
        <f>SUM(F128:F152)</f>
        <v>19689052</v>
      </c>
      <c r="G127" s="136">
        <f>SUM(G128:G152)</f>
        <v>21120793</v>
      </c>
      <c r="H127" s="127">
        <f t="shared" si="6"/>
        <v>109.11606187913021</v>
      </c>
      <c r="I127" s="128">
        <f t="shared" si="7"/>
        <v>107.27176199240066</v>
      </c>
    </row>
    <row r="128" spans="1:9" ht="18.75" customHeight="1">
      <c r="A128" s="137"/>
      <c r="B128" s="148" t="s">
        <v>88</v>
      </c>
      <c r="C128" s="118" t="s">
        <v>89</v>
      </c>
      <c r="D128" s="94" t="s">
        <v>150</v>
      </c>
      <c r="E128" s="95">
        <v>3043682.82</v>
      </c>
      <c r="F128" s="96">
        <v>3298969</v>
      </c>
      <c r="G128" s="96">
        <v>3581814</v>
      </c>
      <c r="H128" s="141">
        <f t="shared" si="6"/>
        <v>108.38741074866664</v>
      </c>
      <c r="I128" s="142">
        <f t="shared" si="7"/>
        <v>108.57373925005054</v>
      </c>
    </row>
    <row r="129" spans="1:9" ht="18.75" customHeight="1">
      <c r="A129" s="137"/>
      <c r="B129" s="129"/>
      <c r="C129" s="120"/>
      <c r="D129" s="115" t="s">
        <v>152</v>
      </c>
      <c r="E129" s="116">
        <v>92079.5</v>
      </c>
      <c r="F129" s="117">
        <v>122500</v>
      </c>
      <c r="G129" s="117">
        <v>100000</v>
      </c>
      <c r="H129" s="141">
        <f t="shared" si="6"/>
        <v>133.03721240884238</v>
      </c>
      <c r="I129" s="142">
        <f t="shared" si="7"/>
        <v>81.63265306122449</v>
      </c>
    </row>
    <row r="130" spans="1:9" ht="18.75" customHeight="1">
      <c r="A130" s="91"/>
      <c r="B130" s="92" t="s">
        <v>90</v>
      </c>
      <c r="C130" s="93" t="s">
        <v>91</v>
      </c>
      <c r="D130" s="115" t="s">
        <v>150</v>
      </c>
      <c r="E130" s="116">
        <v>6280474.24</v>
      </c>
      <c r="F130" s="117">
        <v>6830443</v>
      </c>
      <c r="G130" s="117">
        <v>7417159</v>
      </c>
      <c r="H130" s="141">
        <f t="shared" si="6"/>
        <v>108.75680305314013</v>
      </c>
      <c r="I130" s="142">
        <f t="shared" si="7"/>
        <v>108.5897210473757</v>
      </c>
    </row>
    <row r="131" spans="1:9" ht="18.75" customHeight="1">
      <c r="A131" s="91"/>
      <c r="B131" s="99"/>
      <c r="C131" s="100"/>
      <c r="D131" s="115" t="s">
        <v>152</v>
      </c>
      <c r="E131" s="116">
        <v>134029.34</v>
      </c>
      <c r="F131" s="117">
        <v>274000</v>
      </c>
      <c r="G131" s="117">
        <v>250000</v>
      </c>
      <c r="H131" s="141">
        <f t="shared" si="6"/>
        <v>204.43285029979256</v>
      </c>
      <c r="I131" s="142">
        <f t="shared" si="7"/>
        <v>91.24087591240875</v>
      </c>
    </row>
    <row r="132" spans="1:9" ht="18.75" customHeight="1">
      <c r="A132" s="137"/>
      <c r="B132" s="92" t="s">
        <v>92</v>
      </c>
      <c r="C132" s="93" t="s">
        <v>139</v>
      </c>
      <c r="D132" s="115" t="s">
        <v>150</v>
      </c>
      <c r="E132" s="116">
        <v>1432961.72</v>
      </c>
      <c r="F132" s="117">
        <v>1391740</v>
      </c>
      <c r="G132" s="117">
        <v>1431840</v>
      </c>
      <c r="H132" s="141">
        <f t="shared" si="6"/>
        <v>97.12332022379495</v>
      </c>
      <c r="I132" s="142">
        <f t="shared" si="7"/>
        <v>102.88128529754121</v>
      </c>
    </row>
    <row r="133" spans="1:9" ht="18.75" customHeight="1">
      <c r="A133" s="137"/>
      <c r="B133" s="99"/>
      <c r="C133" s="100"/>
      <c r="D133" s="115" t="s">
        <v>152</v>
      </c>
      <c r="E133" s="116">
        <v>5000</v>
      </c>
      <c r="F133" s="117">
        <v>0</v>
      </c>
      <c r="G133" s="117">
        <v>0</v>
      </c>
      <c r="H133" s="141">
        <f t="shared" si="6"/>
        <v>0</v>
      </c>
      <c r="I133" s="142">
        <v>0</v>
      </c>
    </row>
    <row r="134" spans="1:9" ht="18.75" customHeight="1">
      <c r="A134" s="137"/>
      <c r="B134" s="149" t="s">
        <v>93</v>
      </c>
      <c r="C134" s="130" t="s">
        <v>94</v>
      </c>
      <c r="D134" s="115" t="s">
        <v>150</v>
      </c>
      <c r="E134" s="116">
        <v>3983645.04</v>
      </c>
      <c r="F134" s="117">
        <v>4655421</v>
      </c>
      <c r="G134" s="117">
        <v>4978694</v>
      </c>
      <c r="H134" s="141">
        <f t="shared" si="6"/>
        <v>116.86334884897273</v>
      </c>
      <c r="I134" s="142">
        <f t="shared" si="7"/>
        <v>106.94401215271401</v>
      </c>
    </row>
    <row r="135" spans="1:9" ht="18.75" customHeight="1">
      <c r="A135" s="137"/>
      <c r="B135" s="150"/>
      <c r="C135" s="130"/>
      <c r="D135" s="115" t="s">
        <v>152</v>
      </c>
      <c r="E135" s="116">
        <v>0</v>
      </c>
      <c r="F135" s="117">
        <v>0</v>
      </c>
      <c r="G135" s="117">
        <v>0</v>
      </c>
      <c r="H135" s="141">
        <v>0</v>
      </c>
      <c r="I135" s="142">
        <v>0</v>
      </c>
    </row>
    <row r="136" spans="1:9" ht="18.75" customHeight="1">
      <c r="A136" s="137"/>
      <c r="B136" s="92" t="s">
        <v>207</v>
      </c>
      <c r="C136" s="92" t="s">
        <v>208</v>
      </c>
      <c r="D136" s="115" t="s">
        <v>150</v>
      </c>
      <c r="E136" s="116">
        <v>0</v>
      </c>
      <c r="F136" s="117">
        <v>5076</v>
      </c>
      <c r="G136" s="117">
        <v>15000</v>
      </c>
      <c r="H136" s="141">
        <v>0</v>
      </c>
      <c r="I136" s="142">
        <f t="shared" si="7"/>
        <v>295.5082742316785</v>
      </c>
    </row>
    <row r="137" spans="1:9" ht="18.75" customHeight="1">
      <c r="A137" s="137"/>
      <c r="B137" s="99"/>
      <c r="C137" s="99"/>
      <c r="D137" s="115" t="s">
        <v>152</v>
      </c>
      <c r="E137" s="116">
        <v>0</v>
      </c>
      <c r="F137" s="117">
        <v>0</v>
      </c>
      <c r="G137" s="117">
        <v>0</v>
      </c>
      <c r="H137" s="141">
        <v>0</v>
      </c>
      <c r="I137" s="142">
        <v>0</v>
      </c>
    </row>
    <row r="138" spans="1:9" ht="18.75" customHeight="1">
      <c r="A138" s="137"/>
      <c r="B138" s="149" t="s">
        <v>157</v>
      </c>
      <c r="C138" s="64" t="s">
        <v>158</v>
      </c>
      <c r="D138" s="115" t="s">
        <v>150</v>
      </c>
      <c r="E138" s="116">
        <v>428.49</v>
      </c>
      <c r="F138" s="117">
        <v>200</v>
      </c>
      <c r="G138" s="117">
        <v>0</v>
      </c>
      <c r="H138" s="141">
        <f t="shared" si="6"/>
        <v>46.67553501832015</v>
      </c>
      <c r="I138" s="142">
        <f t="shared" si="7"/>
        <v>0</v>
      </c>
    </row>
    <row r="139" spans="1:9" ht="18.75" customHeight="1">
      <c r="A139" s="137"/>
      <c r="B139" s="150"/>
      <c r="C139" s="65"/>
      <c r="D139" s="115" t="s">
        <v>152</v>
      </c>
      <c r="E139" s="116">
        <v>0</v>
      </c>
      <c r="F139" s="117">
        <v>0</v>
      </c>
      <c r="G139" s="117">
        <v>0</v>
      </c>
      <c r="H139" s="141">
        <v>0</v>
      </c>
      <c r="I139" s="142">
        <v>0</v>
      </c>
    </row>
    <row r="140" spans="1:9" ht="18.75" customHeight="1">
      <c r="A140" s="137"/>
      <c r="B140" s="92" t="s">
        <v>95</v>
      </c>
      <c r="C140" s="118" t="s">
        <v>96</v>
      </c>
      <c r="D140" s="115" t="s">
        <v>150</v>
      </c>
      <c r="E140" s="116">
        <v>1617963.04</v>
      </c>
      <c r="F140" s="117">
        <v>1671832</v>
      </c>
      <c r="G140" s="117">
        <v>1937527</v>
      </c>
      <c r="H140" s="141">
        <f t="shared" si="6"/>
        <v>103.32943081320325</v>
      </c>
      <c r="I140" s="142">
        <f t="shared" si="7"/>
        <v>115.89244613095096</v>
      </c>
    </row>
    <row r="141" spans="1:9" ht="18.75" customHeight="1">
      <c r="A141" s="137"/>
      <c r="B141" s="91"/>
      <c r="C141" s="151"/>
      <c r="D141" s="144" t="s">
        <v>152</v>
      </c>
      <c r="E141" s="145">
        <v>40700.7</v>
      </c>
      <c r="F141" s="146">
        <v>38000</v>
      </c>
      <c r="G141" s="146">
        <v>0</v>
      </c>
      <c r="H141" s="152">
        <f t="shared" si="6"/>
        <v>93.36448758866555</v>
      </c>
      <c r="I141" s="153">
        <f t="shared" si="7"/>
        <v>0</v>
      </c>
    </row>
    <row r="142" spans="1:9" ht="18.75" customHeight="1">
      <c r="A142" s="154"/>
      <c r="B142" s="92" t="s">
        <v>97</v>
      </c>
      <c r="C142" s="93" t="s">
        <v>98</v>
      </c>
      <c r="D142" s="115" t="s">
        <v>150</v>
      </c>
      <c r="E142" s="116">
        <v>857426.13</v>
      </c>
      <c r="F142" s="117">
        <v>916139</v>
      </c>
      <c r="G142" s="117">
        <v>1027759</v>
      </c>
      <c r="H142" s="141">
        <f t="shared" si="6"/>
        <v>106.84757181356252</v>
      </c>
      <c r="I142" s="142">
        <f t="shared" si="7"/>
        <v>112.18374067690601</v>
      </c>
    </row>
    <row r="143" spans="1:9" ht="18.75" customHeight="1">
      <c r="A143" s="138"/>
      <c r="B143" s="99"/>
      <c r="C143" s="100"/>
      <c r="D143" s="115" t="s">
        <v>152</v>
      </c>
      <c r="E143" s="116">
        <v>0</v>
      </c>
      <c r="F143" s="117">
        <v>0</v>
      </c>
      <c r="G143" s="117">
        <v>0</v>
      </c>
      <c r="H143" s="141">
        <v>0</v>
      </c>
      <c r="I143" s="142">
        <v>0</v>
      </c>
    </row>
    <row r="144" spans="1:9" ht="14.25" customHeight="1">
      <c r="A144" s="27"/>
      <c r="B144" s="28"/>
      <c r="C144" s="28"/>
      <c r="D144" s="28"/>
      <c r="E144" s="28"/>
      <c r="F144" s="28"/>
      <c r="G144" s="28"/>
      <c r="H144" s="28"/>
      <c r="I144" s="28"/>
    </row>
    <row r="145" spans="1:9" s="1" customFormat="1" ht="15" customHeight="1">
      <c r="A145" s="19" t="s">
        <v>0</v>
      </c>
      <c r="B145" s="19" t="s">
        <v>17</v>
      </c>
      <c r="C145" s="19" t="s">
        <v>16</v>
      </c>
      <c r="D145" s="26" t="s">
        <v>149</v>
      </c>
      <c r="E145" s="25" t="s">
        <v>197</v>
      </c>
      <c r="F145" s="25" t="s">
        <v>198</v>
      </c>
      <c r="G145" s="25" t="s">
        <v>202</v>
      </c>
      <c r="H145" s="24" t="s">
        <v>191</v>
      </c>
      <c r="I145" s="24" t="s">
        <v>209</v>
      </c>
    </row>
    <row r="146" spans="1:9" s="1" customFormat="1" ht="15" customHeight="1">
      <c r="A146" s="20"/>
      <c r="B146" s="20"/>
      <c r="C146" s="20"/>
      <c r="D146" s="26"/>
      <c r="E146" s="25"/>
      <c r="F146" s="25"/>
      <c r="G146" s="25"/>
      <c r="H146" s="24"/>
      <c r="I146" s="24"/>
    </row>
    <row r="147" spans="1:9" s="2" customFormat="1" ht="15" customHeight="1">
      <c r="A147" s="21"/>
      <c r="B147" s="21"/>
      <c r="C147" s="21"/>
      <c r="D147" s="26"/>
      <c r="E147" s="25"/>
      <c r="F147" s="25"/>
      <c r="G147" s="25"/>
      <c r="H147" s="24"/>
      <c r="I147" s="24"/>
    </row>
    <row r="148" spans="1:9" ht="13.5" customHeight="1">
      <c r="A148" s="4" t="s">
        <v>140</v>
      </c>
      <c r="B148" s="13" t="s">
        <v>141</v>
      </c>
      <c r="C148" s="13" t="s">
        <v>142</v>
      </c>
      <c r="D148" s="9">
        <v>4</v>
      </c>
      <c r="E148" s="5">
        <v>5</v>
      </c>
      <c r="F148" s="5" t="s">
        <v>153</v>
      </c>
      <c r="G148" s="5" t="s">
        <v>154</v>
      </c>
      <c r="H148" s="12" t="s">
        <v>176</v>
      </c>
      <c r="I148" s="6" t="s">
        <v>177</v>
      </c>
    </row>
    <row r="149" spans="1:9" ht="15" customHeight="1">
      <c r="A149" s="137"/>
      <c r="B149" s="92" t="s">
        <v>99</v>
      </c>
      <c r="C149" s="93" t="s">
        <v>100</v>
      </c>
      <c r="D149" s="94" t="s">
        <v>150</v>
      </c>
      <c r="E149" s="95">
        <v>183951.2</v>
      </c>
      <c r="F149" s="96">
        <v>97781</v>
      </c>
      <c r="G149" s="96">
        <v>40000</v>
      </c>
      <c r="H149" s="141">
        <f aca="true" t="shared" si="8" ref="H149:H181">SUM(F149/E149)*100</f>
        <v>53.15594570733977</v>
      </c>
      <c r="I149" s="142">
        <f aca="true" t="shared" si="9" ref="I149:I181">SUM(G149/F149)*100</f>
        <v>40.90774281302094</v>
      </c>
    </row>
    <row r="150" spans="1:9" ht="15" customHeight="1">
      <c r="A150" s="137"/>
      <c r="B150" s="99"/>
      <c r="C150" s="100"/>
      <c r="D150" s="115" t="s">
        <v>152</v>
      </c>
      <c r="E150" s="116">
        <v>0</v>
      </c>
      <c r="F150" s="117">
        <v>0</v>
      </c>
      <c r="G150" s="117">
        <v>0</v>
      </c>
      <c r="H150" s="141">
        <v>0</v>
      </c>
      <c r="I150" s="142">
        <v>0</v>
      </c>
    </row>
    <row r="151" spans="1:9" ht="15" customHeight="1">
      <c r="A151" s="137"/>
      <c r="B151" s="92" t="s">
        <v>101</v>
      </c>
      <c r="C151" s="93" t="s">
        <v>28</v>
      </c>
      <c r="D151" s="115" t="s">
        <v>150</v>
      </c>
      <c r="E151" s="116">
        <v>371795.06</v>
      </c>
      <c r="F151" s="117">
        <v>386951</v>
      </c>
      <c r="G151" s="117">
        <v>341000</v>
      </c>
      <c r="H151" s="141">
        <f t="shared" si="8"/>
        <v>104.07642317786579</v>
      </c>
      <c r="I151" s="142">
        <f t="shared" si="9"/>
        <v>88.12485301756553</v>
      </c>
    </row>
    <row r="152" spans="1:9" ht="15" customHeight="1">
      <c r="A152" s="138"/>
      <c r="B152" s="99"/>
      <c r="C152" s="100"/>
      <c r="D152" s="115" t="s">
        <v>152</v>
      </c>
      <c r="E152" s="116">
        <v>0</v>
      </c>
      <c r="F152" s="117">
        <v>0</v>
      </c>
      <c r="G152" s="117">
        <v>0</v>
      </c>
      <c r="H152" s="141">
        <v>0</v>
      </c>
      <c r="I152" s="142">
        <v>0</v>
      </c>
    </row>
    <row r="153" spans="1:9" ht="15" customHeight="1">
      <c r="A153" s="84" t="s">
        <v>102</v>
      </c>
      <c r="B153" s="84"/>
      <c r="C153" s="85" t="s">
        <v>145</v>
      </c>
      <c r="D153" s="86"/>
      <c r="E153" s="87">
        <f>SUM(E154:E163)</f>
        <v>16509790.23</v>
      </c>
      <c r="F153" s="87">
        <f>SUM(F154:F163)</f>
        <v>11684406</v>
      </c>
      <c r="G153" s="87">
        <f>SUM(G154:G163)</f>
        <v>7323627</v>
      </c>
      <c r="H153" s="127">
        <f t="shared" si="8"/>
        <v>70.77258909545819</v>
      </c>
      <c r="I153" s="128">
        <f t="shared" si="9"/>
        <v>62.678641943801</v>
      </c>
    </row>
    <row r="154" spans="1:9" ht="15" customHeight="1">
      <c r="A154" s="92"/>
      <c r="B154" s="92" t="s">
        <v>103</v>
      </c>
      <c r="C154" s="93" t="s">
        <v>146</v>
      </c>
      <c r="D154" s="94" t="s">
        <v>150</v>
      </c>
      <c r="E154" s="95">
        <v>130068.15</v>
      </c>
      <c r="F154" s="96">
        <v>132856</v>
      </c>
      <c r="G154" s="96">
        <v>133056</v>
      </c>
      <c r="H154" s="141">
        <f t="shared" si="8"/>
        <v>102.14337637615358</v>
      </c>
      <c r="I154" s="142">
        <f t="shared" si="9"/>
        <v>100.15053892936714</v>
      </c>
    </row>
    <row r="155" spans="1:9" ht="15" customHeight="1">
      <c r="A155" s="91"/>
      <c r="B155" s="99"/>
      <c r="C155" s="100"/>
      <c r="D155" s="115" t="s">
        <v>152</v>
      </c>
      <c r="E155" s="116">
        <v>0</v>
      </c>
      <c r="F155" s="117">
        <v>0</v>
      </c>
      <c r="G155" s="117">
        <v>0</v>
      </c>
      <c r="H155" s="141">
        <v>0</v>
      </c>
      <c r="I155" s="142">
        <v>0</v>
      </c>
    </row>
    <row r="156" spans="1:9" ht="15" customHeight="1">
      <c r="A156" s="91"/>
      <c r="B156" s="92" t="s">
        <v>104</v>
      </c>
      <c r="C156" s="93" t="s">
        <v>105</v>
      </c>
      <c r="D156" s="115" t="s">
        <v>150</v>
      </c>
      <c r="E156" s="116">
        <v>211977.95</v>
      </c>
      <c r="F156" s="117">
        <v>298865</v>
      </c>
      <c r="G156" s="117">
        <v>323904</v>
      </c>
      <c r="H156" s="141">
        <f t="shared" si="8"/>
        <v>140.98872076081497</v>
      </c>
      <c r="I156" s="142">
        <f t="shared" si="9"/>
        <v>108.37803021431081</v>
      </c>
    </row>
    <row r="157" spans="1:9" ht="15" customHeight="1">
      <c r="A157" s="91"/>
      <c r="B157" s="99"/>
      <c r="C157" s="100"/>
      <c r="D157" s="115" t="s">
        <v>152</v>
      </c>
      <c r="E157" s="116">
        <v>0</v>
      </c>
      <c r="F157" s="117">
        <v>0</v>
      </c>
      <c r="G157" s="117">
        <v>0</v>
      </c>
      <c r="H157" s="141">
        <v>0</v>
      </c>
      <c r="I157" s="142">
        <v>0</v>
      </c>
    </row>
    <row r="158" spans="1:9" s="3" customFormat="1" ht="15" customHeight="1">
      <c r="A158" s="91"/>
      <c r="B158" s="92" t="s">
        <v>106</v>
      </c>
      <c r="C158" s="93" t="s">
        <v>107</v>
      </c>
      <c r="D158" s="115" t="s">
        <v>150</v>
      </c>
      <c r="E158" s="116">
        <v>15332813.83</v>
      </c>
      <c r="F158" s="117">
        <v>10564413</v>
      </c>
      <c r="G158" s="117">
        <v>6766667</v>
      </c>
      <c r="H158" s="141">
        <f t="shared" si="8"/>
        <v>68.90068005214931</v>
      </c>
      <c r="I158" s="142">
        <f t="shared" si="9"/>
        <v>64.05151900062975</v>
      </c>
    </row>
    <row r="159" spans="1:9" s="3" customFormat="1" ht="15" customHeight="1">
      <c r="A159" s="91"/>
      <c r="B159" s="99"/>
      <c r="C159" s="100"/>
      <c r="D159" s="115" t="s">
        <v>152</v>
      </c>
      <c r="E159" s="116">
        <v>0</v>
      </c>
      <c r="F159" s="117">
        <v>85000</v>
      </c>
      <c r="G159" s="117">
        <v>0</v>
      </c>
      <c r="H159" s="141">
        <v>0</v>
      </c>
      <c r="I159" s="142">
        <v>0</v>
      </c>
    </row>
    <row r="160" spans="1:9" ht="15" customHeight="1">
      <c r="A160" s="91"/>
      <c r="B160" s="92" t="s">
        <v>159</v>
      </c>
      <c r="C160" s="93" t="s">
        <v>161</v>
      </c>
      <c r="D160" s="115" t="s">
        <v>150</v>
      </c>
      <c r="E160" s="116">
        <v>14341</v>
      </c>
      <c r="F160" s="117">
        <v>0</v>
      </c>
      <c r="G160" s="117">
        <v>0</v>
      </c>
      <c r="H160" s="141">
        <f t="shared" si="8"/>
        <v>0</v>
      </c>
      <c r="I160" s="142">
        <v>0</v>
      </c>
    </row>
    <row r="161" spans="1:9" ht="15" customHeight="1">
      <c r="A161" s="91"/>
      <c r="B161" s="99"/>
      <c r="C161" s="100"/>
      <c r="D161" s="115" t="s">
        <v>152</v>
      </c>
      <c r="E161" s="116">
        <v>0</v>
      </c>
      <c r="F161" s="117">
        <v>0</v>
      </c>
      <c r="G161" s="117">
        <v>0</v>
      </c>
      <c r="H161" s="141">
        <v>0</v>
      </c>
      <c r="I161" s="142">
        <v>0</v>
      </c>
    </row>
    <row r="162" spans="1:9" ht="15" customHeight="1">
      <c r="A162" s="91"/>
      <c r="B162" s="92" t="s">
        <v>160</v>
      </c>
      <c r="C162" s="93" t="s">
        <v>28</v>
      </c>
      <c r="D162" s="115" t="s">
        <v>150</v>
      </c>
      <c r="E162" s="116">
        <v>803984.3</v>
      </c>
      <c r="F162" s="117">
        <v>603272</v>
      </c>
      <c r="G162" s="117">
        <v>100000</v>
      </c>
      <c r="H162" s="141">
        <f t="shared" si="8"/>
        <v>75.03529608724946</v>
      </c>
      <c r="I162" s="142">
        <f t="shared" si="9"/>
        <v>16.57627073691469</v>
      </c>
    </row>
    <row r="163" spans="1:9" ht="15" customHeight="1">
      <c r="A163" s="99"/>
      <c r="B163" s="99"/>
      <c r="C163" s="100"/>
      <c r="D163" s="115" t="s">
        <v>152</v>
      </c>
      <c r="E163" s="116">
        <v>16605</v>
      </c>
      <c r="F163" s="117">
        <v>0</v>
      </c>
      <c r="G163" s="117">
        <v>0</v>
      </c>
      <c r="H163" s="141">
        <f t="shared" si="8"/>
        <v>0</v>
      </c>
      <c r="I163" s="142">
        <v>0</v>
      </c>
    </row>
    <row r="164" spans="1:9" ht="15" customHeight="1">
      <c r="A164" s="84" t="s">
        <v>108</v>
      </c>
      <c r="B164" s="84"/>
      <c r="C164" s="85" t="s">
        <v>109</v>
      </c>
      <c r="D164" s="86"/>
      <c r="E164" s="87">
        <f>SUM(E165:E170)+SUM(E171:E182)</f>
        <v>13720652.169999998</v>
      </c>
      <c r="F164" s="87">
        <f>SUM(F165:F182)</f>
        <v>14673656</v>
      </c>
      <c r="G164" s="87">
        <f>SUM(G165:G182)</f>
        <v>13415760</v>
      </c>
      <c r="H164" s="127">
        <f t="shared" si="8"/>
        <v>106.94576189376575</v>
      </c>
      <c r="I164" s="128">
        <f t="shared" si="9"/>
        <v>91.427521539281</v>
      </c>
    </row>
    <row r="165" spans="1:9" ht="15" customHeight="1">
      <c r="A165" s="154"/>
      <c r="B165" s="129" t="s">
        <v>110</v>
      </c>
      <c r="C165" s="130" t="s">
        <v>147</v>
      </c>
      <c r="D165" s="94" t="s">
        <v>150</v>
      </c>
      <c r="E165" s="95">
        <v>1402280.55</v>
      </c>
      <c r="F165" s="96">
        <v>1114151</v>
      </c>
      <c r="G165" s="96">
        <v>1076963</v>
      </c>
      <c r="H165" s="141">
        <f t="shared" si="8"/>
        <v>79.4527885307972</v>
      </c>
      <c r="I165" s="142">
        <f t="shared" si="9"/>
        <v>96.66221185458703</v>
      </c>
    </row>
    <row r="166" spans="1:9" ht="15" customHeight="1">
      <c r="A166" s="137"/>
      <c r="B166" s="92"/>
      <c r="C166" s="93"/>
      <c r="D166" s="144" t="s">
        <v>152</v>
      </c>
      <c r="E166" s="145">
        <v>0</v>
      </c>
      <c r="F166" s="146">
        <v>0</v>
      </c>
      <c r="G166" s="146">
        <v>0</v>
      </c>
      <c r="H166" s="141">
        <v>0</v>
      </c>
      <c r="I166" s="142">
        <v>0</v>
      </c>
    </row>
    <row r="167" spans="1:9" ht="15" customHeight="1">
      <c r="A167" s="137"/>
      <c r="B167" s="92" t="s">
        <v>192</v>
      </c>
      <c r="C167" s="93" t="s">
        <v>193</v>
      </c>
      <c r="D167" s="115" t="s">
        <v>150</v>
      </c>
      <c r="E167" s="145">
        <v>461548</v>
      </c>
      <c r="F167" s="146">
        <v>1018352</v>
      </c>
      <c r="G167" s="146">
        <v>1230381</v>
      </c>
      <c r="H167" s="141">
        <f t="shared" si="8"/>
        <v>220.63837347361485</v>
      </c>
      <c r="I167" s="142">
        <f t="shared" si="9"/>
        <v>120.82079673825947</v>
      </c>
    </row>
    <row r="168" spans="1:9" ht="15" customHeight="1">
      <c r="A168" s="137"/>
      <c r="B168" s="99"/>
      <c r="C168" s="100"/>
      <c r="D168" s="115" t="s">
        <v>152</v>
      </c>
      <c r="E168" s="145">
        <v>0</v>
      </c>
      <c r="F168" s="146">
        <v>0</v>
      </c>
      <c r="G168" s="146">
        <v>0</v>
      </c>
      <c r="H168" s="141">
        <v>0</v>
      </c>
      <c r="I168" s="142">
        <v>0</v>
      </c>
    </row>
    <row r="169" spans="1:9" ht="15" customHeight="1">
      <c r="A169" s="137"/>
      <c r="B169" s="129" t="s">
        <v>111</v>
      </c>
      <c r="C169" s="130" t="s">
        <v>112</v>
      </c>
      <c r="D169" s="132" t="s">
        <v>150</v>
      </c>
      <c r="E169" s="116">
        <v>3022423.83</v>
      </c>
      <c r="F169" s="117">
        <v>3023932</v>
      </c>
      <c r="G169" s="117">
        <v>3667588</v>
      </c>
      <c r="H169" s="141">
        <f t="shared" si="8"/>
        <v>100.04989935511459</v>
      </c>
      <c r="I169" s="142">
        <f t="shared" si="9"/>
        <v>121.28539927485143</v>
      </c>
    </row>
    <row r="170" spans="1:9" ht="15" customHeight="1">
      <c r="A170" s="137"/>
      <c r="B170" s="129"/>
      <c r="C170" s="130"/>
      <c r="D170" s="132" t="s">
        <v>152</v>
      </c>
      <c r="E170" s="116">
        <v>0</v>
      </c>
      <c r="F170" s="117">
        <v>0</v>
      </c>
      <c r="G170" s="117">
        <v>10000</v>
      </c>
      <c r="H170" s="141">
        <v>0</v>
      </c>
      <c r="I170" s="142">
        <v>0</v>
      </c>
    </row>
    <row r="171" spans="1:9" ht="12" customHeight="1">
      <c r="A171" s="91"/>
      <c r="B171" s="92" t="s">
        <v>113</v>
      </c>
      <c r="C171" s="93" t="s">
        <v>114</v>
      </c>
      <c r="D171" s="115" t="s">
        <v>150</v>
      </c>
      <c r="E171" s="116">
        <v>365793.62</v>
      </c>
      <c r="F171" s="117">
        <v>323694</v>
      </c>
      <c r="G171" s="117">
        <v>404478</v>
      </c>
      <c r="H171" s="141">
        <f t="shared" si="8"/>
        <v>88.49088182565896</v>
      </c>
      <c r="I171" s="142">
        <f t="shared" si="9"/>
        <v>124.9569037424234</v>
      </c>
    </row>
    <row r="172" spans="1:9" ht="15" customHeight="1">
      <c r="A172" s="91"/>
      <c r="B172" s="99"/>
      <c r="C172" s="100"/>
      <c r="D172" s="115" t="s">
        <v>152</v>
      </c>
      <c r="E172" s="116">
        <v>0</v>
      </c>
      <c r="F172" s="117">
        <v>0</v>
      </c>
      <c r="G172" s="117">
        <v>0</v>
      </c>
      <c r="H172" s="141">
        <v>0</v>
      </c>
      <c r="I172" s="142">
        <v>0</v>
      </c>
    </row>
    <row r="173" spans="1:9" ht="15" customHeight="1">
      <c r="A173" s="137"/>
      <c r="B173" s="92" t="s">
        <v>115</v>
      </c>
      <c r="C173" s="93" t="s">
        <v>116</v>
      </c>
      <c r="D173" s="115" t="s">
        <v>150</v>
      </c>
      <c r="E173" s="116">
        <v>51900</v>
      </c>
      <c r="F173" s="117">
        <v>52000</v>
      </c>
      <c r="G173" s="117">
        <v>54000</v>
      </c>
      <c r="H173" s="141">
        <f t="shared" si="8"/>
        <v>100.1926782273603</v>
      </c>
      <c r="I173" s="142">
        <v>0</v>
      </c>
    </row>
    <row r="174" spans="1:9" ht="15" customHeight="1">
      <c r="A174" s="137"/>
      <c r="B174" s="99"/>
      <c r="C174" s="100"/>
      <c r="D174" s="115" t="s">
        <v>152</v>
      </c>
      <c r="E174" s="116">
        <v>0</v>
      </c>
      <c r="F174" s="117">
        <v>0</v>
      </c>
      <c r="G174" s="117">
        <v>0</v>
      </c>
      <c r="H174" s="141">
        <v>0</v>
      </c>
      <c r="I174" s="142">
        <v>0</v>
      </c>
    </row>
    <row r="175" spans="1:9" ht="12.75" customHeight="1">
      <c r="A175" s="137"/>
      <c r="B175" s="92" t="s">
        <v>117</v>
      </c>
      <c r="C175" s="93" t="s">
        <v>118</v>
      </c>
      <c r="D175" s="115" t="s">
        <v>150</v>
      </c>
      <c r="E175" s="116">
        <v>1441045.48</v>
      </c>
      <c r="F175" s="117">
        <v>1548512</v>
      </c>
      <c r="G175" s="117">
        <v>1657747</v>
      </c>
      <c r="H175" s="141">
        <f t="shared" si="8"/>
        <v>107.45753839774717</v>
      </c>
      <c r="I175" s="142">
        <f t="shared" si="9"/>
        <v>107.05419137856214</v>
      </c>
    </row>
    <row r="176" spans="1:9" ht="15" customHeight="1">
      <c r="A176" s="137"/>
      <c r="B176" s="99"/>
      <c r="C176" s="100"/>
      <c r="D176" s="115" t="s">
        <v>152</v>
      </c>
      <c r="E176" s="116">
        <v>0</v>
      </c>
      <c r="F176" s="117">
        <v>0</v>
      </c>
      <c r="G176" s="117">
        <v>0</v>
      </c>
      <c r="H176" s="141">
        <v>0</v>
      </c>
      <c r="I176" s="142">
        <v>0</v>
      </c>
    </row>
    <row r="177" spans="1:9" ht="15" customHeight="1">
      <c r="A177" s="137"/>
      <c r="B177" s="149" t="s">
        <v>166</v>
      </c>
      <c r="C177" s="93" t="s">
        <v>167</v>
      </c>
      <c r="D177" s="115" t="s">
        <v>150</v>
      </c>
      <c r="E177" s="116">
        <v>6844867</v>
      </c>
      <c r="F177" s="117">
        <v>7521746</v>
      </c>
      <c r="G177" s="117">
        <v>5224416</v>
      </c>
      <c r="H177" s="141">
        <f t="shared" si="8"/>
        <v>109.88885540069661</v>
      </c>
      <c r="I177" s="142">
        <f t="shared" si="9"/>
        <v>69.45749032206086</v>
      </c>
    </row>
    <row r="178" spans="1:9" ht="15" customHeight="1">
      <c r="A178" s="137"/>
      <c r="B178" s="150"/>
      <c r="C178" s="100"/>
      <c r="D178" s="115" t="s">
        <v>152</v>
      </c>
      <c r="E178" s="116">
        <v>0</v>
      </c>
      <c r="F178" s="117">
        <v>0</v>
      </c>
      <c r="G178" s="117">
        <v>0</v>
      </c>
      <c r="H178" s="141">
        <v>0</v>
      </c>
      <c r="I178" s="142">
        <v>0</v>
      </c>
    </row>
    <row r="179" spans="1:9" ht="12" customHeight="1">
      <c r="A179" s="137"/>
      <c r="B179" s="92" t="s">
        <v>119</v>
      </c>
      <c r="C179" s="93" t="s">
        <v>77</v>
      </c>
      <c r="D179" s="115" t="s">
        <v>150</v>
      </c>
      <c r="E179" s="116">
        <v>18126.15</v>
      </c>
      <c r="F179" s="117">
        <v>19067</v>
      </c>
      <c r="G179" s="117">
        <v>21271</v>
      </c>
      <c r="H179" s="141">
        <f t="shared" si="8"/>
        <v>105.19056721918332</v>
      </c>
      <c r="I179" s="142">
        <f t="shared" si="9"/>
        <v>111.55923847485182</v>
      </c>
    </row>
    <row r="180" spans="1:9" ht="15" customHeight="1">
      <c r="A180" s="137"/>
      <c r="B180" s="99"/>
      <c r="C180" s="100"/>
      <c r="D180" s="115" t="s">
        <v>152</v>
      </c>
      <c r="E180" s="116">
        <v>0</v>
      </c>
      <c r="F180" s="117">
        <v>0</v>
      </c>
      <c r="G180" s="117">
        <v>0</v>
      </c>
      <c r="H180" s="141">
        <v>0</v>
      </c>
      <c r="I180" s="142">
        <v>0</v>
      </c>
    </row>
    <row r="181" spans="1:9" ht="15" customHeight="1">
      <c r="A181" s="137"/>
      <c r="B181" s="92" t="s">
        <v>120</v>
      </c>
      <c r="C181" s="93" t="s">
        <v>28</v>
      </c>
      <c r="D181" s="115" t="s">
        <v>150</v>
      </c>
      <c r="E181" s="116">
        <v>112667.54</v>
      </c>
      <c r="F181" s="117">
        <v>52202</v>
      </c>
      <c r="G181" s="117">
        <v>68916</v>
      </c>
      <c r="H181" s="141">
        <f t="shared" si="8"/>
        <v>46.33277694711361</v>
      </c>
      <c r="I181" s="142">
        <f t="shared" si="9"/>
        <v>132.01793034749628</v>
      </c>
    </row>
    <row r="182" spans="1:9" ht="15" customHeight="1">
      <c r="A182" s="138"/>
      <c r="B182" s="99"/>
      <c r="C182" s="100"/>
      <c r="D182" s="115" t="s">
        <v>152</v>
      </c>
      <c r="E182" s="116">
        <v>0</v>
      </c>
      <c r="F182" s="117">
        <v>0</v>
      </c>
      <c r="G182" s="117">
        <v>0</v>
      </c>
      <c r="H182" s="141">
        <v>0</v>
      </c>
      <c r="I182" s="142">
        <v>0</v>
      </c>
    </row>
    <row r="183" spans="1:9" ht="17.25" customHeight="1">
      <c r="A183" s="27"/>
      <c r="B183" s="28"/>
      <c r="C183" s="28"/>
      <c r="D183" s="28"/>
      <c r="E183" s="28"/>
      <c r="F183" s="28"/>
      <c r="G183" s="28"/>
      <c r="H183" s="28"/>
      <c r="I183" s="28"/>
    </row>
    <row r="184" spans="1:9" s="1" customFormat="1" ht="15" customHeight="1">
      <c r="A184" s="19" t="s">
        <v>0</v>
      </c>
      <c r="B184" s="19" t="s">
        <v>17</v>
      </c>
      <c r="C184" s="19" t="s">
        <v>16</v>
      </c>
      <c r="D184" s="26" t="s">
        <v>149</v>
      </c>
      <c r="E184" s="25" t="s">
        <v>197</v>
      </c>
      <c r="F184" s="25" t="s">
        <v>198</v>
      </c>
      <c r="G184" s="25" t="s">
        <v>202</v>
      </c>
      <c r="H184" s="24" t="s">
        <v>191</v>
      </c>
      <c r="I184" s="24" t="s">
        <v>209</v>
      </c>
    </row>
    <row r="185" spans="1:9" s="1" customFormat="1" ht="15" customHeight="1">
      <c r="A185" s="20"/>
      <c r="B185" s="20"/>
      <c r="C185" s="20"/>
      <c r="D185" s="26"/>
      <c r="E185" s="25"/>
      <c r="F185" s="25"/>
      <c r="G185" s="25"/>
      <c r="H185" s="24"/>
      <c r="I185" s="24"/>
    </row>
    <row r="186" spans="1:9" s="2" customFormat="1" ht="15" customHeight="1">
      <c r="A186" s="21"/>
      <c r="B186" s="21"/>
      <c r="C186" s="21"/>
      <c r="D186" s="26"/>
      <c r="E186" s="25"/>
      <c r="F186" s="25"/>
      <c r="G186" s="25"/>
      <c r="H186" s="24"/>
      <c r="I186" s="24"/>
    </row>
    <row r="187" spans="1:9" ht="13.5" customHeight="1">
      <c r="A187" s="4" t="s">
        <v>140</v>
      </c>
      <c r="B187" s="13" t="s">
        <v>141</v>
      </c>
      <c r="C187" s="13" t="s">
        <v>142</v>
      </c>
      <c r="D187" s="9">
        <v>4</v>
      </c>
      <c r="E187" s="5">
        <v>5</v>
      </c>
      <c r="F187" s="5" t="s">
        <v>153</v>
      </c>
      <c r="G187" s="5" t="s">
        <v>154</v>
      </c>
      <c r="H187" s="12" t="s">
        <v>176</v>
      </c>
      <c r="I187" s="6" t="s">
        <v>177</v>
      </c>
    </row>
    <row r="188" spans="1:9" ht="15" customHeight="1">
      <c r="A188" s="84" t="s">
        <v>121</v>
      </c>
      <c r="B188" s="84"/>
      <c r="C188" s="85" t="s">
        <v>122</v>
      </c>
      <c r="D188" s="86"/>
      <c r="E188" s="155">
        <f>SUM(E189:E194)</f>
        <v>218508.55000000002</v>
      </c>
      <c r="F188" s="155">
        <f>SUM(F189:F194)</f>
        <v>212450</v>
      </c>
      <c r="G188" s="155">
        <f>SUM(G189:G194)</f>
        <v>355000</v>
      </c>
      <c r="H188" s="156">
        <f aca="true" t="shared" si="10" ref="H188:H213">SUM(F188/E188)*100</f>
        <v>97.22731673428797</v>
      </c>
      <c r="I188" s="157">
        <f aca="true" t="shared" si="11" ref="I188:I213">SUM(G188/F188)*100</f>
        <v>167.09814073899742</v>
      </c>
    </row>
    <row r="189" spans="1:9" ht="15" customHeight="1">
      <c r="A189" s="92"/>
      <c r="B189" s="92" t="s">
        <v>162</v>
      </c>
      <c r="C189" s="93" t="s">
        <v>163</v>
      </c>
      <c r="D189" s="115" t="s">
        <v>150</v>
      </c>
      <c r="E189" s="158">
        <v>119986.07</v>
      </c>
      <c r="F189" s="159">
        <v>60000</v>
      </c>
      <c r="G189" s="159">
        <v>50000</v>
      </c>
      <c r="H189" s="160">
        <f t="shared" si="10"/>
        <v>50.0058048405119</v>
      </c>
      <c r="I189" s="161">
        <f t="shared" si="11"/>
        <v>83.33333333333334</v>
      </c>
    </row>
    <row r="190" spans="1:9" ht="15" customHeight="1">
      <c r="A190" s="91"/>
      <c r="B190" s="99"/>
      <c r="C190" s="100"/>
      <c r="D190" s="115" t="s">
        <v>152</v>
      </c>
      <c r="E190" s="158">
        <v>0</v>
      </c>
      <c r="F190" s="159">
        <v>0</v>
      </c>
      <c r="G190" s="159">
        <v>0</v>
      </c>
      <c r="H190" s="160">
        <v>0</v>
      </c>
      <c r="I190" s="161">
        <v>0</v>
      </c>
    </row>
    <row r="191" spans="1:9" ht="15" customHeight="1">
      <c r="A191" s="91"/>
      <c r="B191" s="92" t="s">
        <v>165</v>
      </c>
      <c r="C191" s="93" t="s">
        <v>164</v>
      </c>
      <c r="D191" s="115" t="s">
        <v>150</v>
      </c>
      <c r="E191" s="158">
        <v>20433.6</v>
      </c>
      <c r="F191" s="159">
        <v>25000</v>
      </c>
      <c r="G191" s="159">
        <v>30000</v>
      </c>
      <c r="H191" s="160">
        <f t="shared" si="10"/>
        <v>122.34750606843632</v>
      </c>
      <c r="I191" s="161">
        <f t="shared" si="11"/>
        <v>120</v>
      </c>
    </row>
    <row r="192" spans="1:9" ht="15" customHeight="1">
      <c r="A192" s="91"/>
      <c r="B192" s="99"/>
      <c r="C192" s="100"/>
      <c r="D192" s="115" t="s">
        <v>152</v>
      </c>
      <c r="E192" s="158">
        <v>0</v>
      </c>
      <c r="F192" s="159">
        <v>0</v>
      </c>
      <c r="G192" s="159">
        <v>150000</v>
      </c>
      <c r="H192" s="160">
        <v>0</v>
      </c>
      <c r="I192" s="161">
        <v>100</v>
      </c>
    </row>
    <row r="193" spans="1:9" ht="15" customHeight="1">
      <c r="A193" s="91"/>
      <c r="B193" s="92" t="s">
        <v>123</v>
      </c>
      <c r="C193" s="93" t="s">
        <v>28</v>
      </c>
      <c r="D193" s="115" t="s">
        <v>150</v>
      </c>
      <c r="E193" s="158">
        <v>78088.88</v>
      </c>
      <c r="F193" s="159">
        <v>127450</v>
      </c>
      <c r="G193" s="159">
        <v>125000</v>
      </c>
      <c r="H193" s="160">
        <f t="shared" si="10"/>
        <v>163.21145853289224</v>
      </c>
      <c r="I193" s="161">
        <f t="shared" si="11"/>
        <v>98.07767752059631</v>
      </c>
    </row>
    <row r="194" spans="1:9" ht="15" customHeight="1">
      <c r="A194" s="99"/>
      <c r="B194" s="99"/>
      <c r="C194" s="100"/>
      <c r="D194" s="115" t="s">
        <v>152</v>
      </c>
      <c r="E194" s="158">
        <v>0</v>
      </c>
      <c r="F194" s="159">
        <v>0</v>
      </c>
      <c r="G194" s="159">
        <v>0</v>
      </c>
      <c r="H194" s="160">
        <v>0</v>
      </c>
      <c r="I194" s="161">
        <v>0</v>
      </c>
    </row>
    <row r="195" spans="1:9" ht="15" customHeight="1">
      <c r="A195" s="84" t="s">
        <v>124</v>
      </c>
      <c r="B195" s="84"/>
      <c r="C195" s="85" t="s">
        <v>125</v>
      </c>
      <c r="D195" s="86"/>
      <c r="E195" s="155">
        <f>SUM(E196:E205)</f>
        <v>3491949.67</v>
      </c>
      <c r="F195" s="155">
        <f>SUM(F196:F205)</f>
        <v>2692780</v>
      </c>
      <c r="G195" s="155">
        <f>SUM(G196:G205)</f>
        <v>2320409</v>
      </c>
      <c r="H195" s="156">
        <f t="shared" si="10"/>
        <v>77.11394076306948</v>
      </c>
      <c r="I195" s="157">
        <f t="shared" si="11"/>
        <v>86.17150305632097</v>
      </c>
    </row>
    <row r="196" spans="1:9" ht="15" customHeight="1">
      <c r="A196" s="154"/>
      <c r="B196" s="92" t="s">
        <v>126</v>
      </c>
      <c r="C196" s="93" t="s">
        <v>127</v>
      </c>
      <c r="D196" s="94" t="s">
        <v>150</v>
      </c>
      <c r="E196" s="162">
        <v>666900.18</v>
      </c>
      <c r="F196" s="163">
        <v>610618</v>
      </c>
      <c r="G196" s="163">
        <v>504000</v>
      </c>
      <c r="H196" s="160">
        <f t="shared" si="10"/>
        <v>91.56062905845968</v>
      </c>
      <c r="I196" s="161">
        <f t="shared" si="11"/>
        <v>82.5393290076611</v>
      </c>
    </row>
    <row r="197" spans="1:9" ht="15" customHeight="1">
      <c r="A197" s="137"/>
      <c r="B197" s="99"/>
      <c r="C197" s="100"/>
      <c r="D197" s="115" t="s">
        <v>152</v>
      </c>
      <c r="E197" s="158">
        <v>0</v>
      </c>
      <c r="F197" s="159">
        <v>16234</v>
      </c>
      <c r="G197" s="159">
        <v>0</v>
      </c>
      <c r="H197" s="160">
        <v>0</v>
      </c>
      <c r="I197" s="161">
        <f t="shared" si="11"/>
        <v>0</v>
      </c>
    </row>
    <row r="198" spans="1:9" ht="15" customHeight="1">
      <c r="A198" s="137"/>
      <c r="B198" s="92" t="s">
        <v>183</v>
      </c>
      <c r="C198" s="93" t="s">
        <v>184</v>
      </c>
      <c r="D198" s="94" t="s">
        <v>150</v>
      </c>
      <c r="E198" s="158">
        <v>509459</v>
      </c>
      <c r="F198" s="159">
        <v>535177</v>
      </c>
      <c r="G198" s="159">
        <v>632708</v>
      </c>
      <c r="H198" s="160">
        <f t="shared" si="10"/>
        <v>105.04810004337935</v>
      </c>
      <c r="I198" s="161">
        <f t="shared" si="11"/>
        <v>118.22406418810974</v>
      </c>
    </row>
    <row r="199" spans="1:9" ht="15" customHeight="1">
      <c r="A199" s="137"/>
      <c r="B199" s="99"/>
      <c r="C199" s="164"/>
      <c r="D199" s="115" t="s">
        <v>152</v>
      </c>
      <c r="E199" s="158">
        <v>109202.21</v>
      </c>
      <c r="F199" s="159">
        <v>0</v>
      </c>
      <c r="G199" s="159">
        <v>31000</v>
      </c>
      <c r="H199" s="160">
        <f t="shared" si="10"/>
        <v>0</v>
      </c>
      <c r="I199" s="161">
        <v>0</v>
      </c>
    </row>
    <row r="200" spans="1:9" ht="15" customHeight="1">
      <c r="A200" s="137"/>
      <c r="B200" s="92" t="s">
        <v>128</v>
      </c>
      <c r="C200" s="93" t="s">
        <v>129</v>
      </c>
      <c r="D200" s="115" t="s">
        <v>150</v>
      </c>
      <c r="E200" s="158">
        <v>449590.45</v>
      </c>
      <c r="F200" s="159">
        <v>494910</v>
      </c>
      <c r="G200" s="159">
        <v>552801</v>
      </c>
      <c r="H200" s="160">
        <f t="shared" si="10"/>
        <v>110.08018519966339</v>
      </c>
      <c r="I200" s="161">
        <f t="shared" si="11"/>
        <v>111.69727829302299</v>
      </c>
    </row>
    <row r="201" spans="1:9" ht="15" customHeight="1">
      <c r="A201" s="137"/>
      <c r="B201" s="99"/>
      <c r="C201" s="100"/>
      <c r="D201" s="115" t="s">
        <v>152</v>
      </c>
      <c r="E201" s="158">
        <v>0</v>
      </c>
      <c r="F201" s="159">
        <v>0</v>
      </c>
      <c r="G201" s="159">
        <v>0</v>
      </c>
      <c r="H201" s="160">
        <v>0</v>
      </c>
      <c r="I201" s="161">
        <v>0</v>
      </c>
    </row>
    <row r="202" spans="1:9" ht="12.75">
      <c r="A202" s="137"/>
      <c r="B202" s="92" t="s">
        <v>130</v>
      </c>
      <c r="C202" s="93" t="s">
        <v>131</v>
      </c>
      <c r="D202" s="115" t="s">
        <v>150</v>
      </c>
      <c r="E202" s="158">
        <v>0</v>
      </c>
      <c r="F202" s="159">
        <v>35000</v>
      </c>
      <c r="G202" s="159">
        <v>25000</v>
      </c>
      <c r="H202" s="160">
        <v>0</v>
      </c>
      <c r="I202" s="161">
        <v>100</v>
      </c>
    </row>
    <row r="203" spans="1:9" ht="12.75">
      <c r="A203" s="137"/>
      <c r="B203" s="99"/>
      <c r="C203" s="100"/>
      <c r="D203" s="115" t="s">
        <v>152</v>
      </c>
      <c r="E203" s="158">
        <v>1660982.88</v>
      </c>
      <c r="F203" s="159">
        <v>0</v>
      </c>
      <c r="G203" s="159">
        <v>0</v>
      </c>
      <c r="H203" s="160">
        <f t="shared" si="10"/>
        <v>0</v>
      </c>
      <c r="I203" s="161">
        <v>0</v>
      </c>
    </row>
    <row r="204" spans="1:9" ht="12.75">
      <c r="A204" s="137"/>
      <c r="B204" s="92" t="s">
        <v>194</v>
      </c>
      <c r="C204" s="93" t="s">
        <v>28</v>
      </c>
      <c r="D204" s="115" t="s">
        <v>150</v>
      </c>
      <c r="E204" s="158">
        <v>95814.95</v>
      </c>
      <c r="F204" s="159">
        <v>995841</v>
      </c>
      <c r="G204" s="159">
        <v>574900</v>
      </c>
      <c r="H204" s="160">
        <f t="shared" si="10"/>
        <v>1039.3378068871298</v>
      </c>
      <c r="I204" s="161">
        <f t="shared" si="11"/>
        <v>57.73009948375293</v>
      </c>
    </row>
    <row r="205" spans="1:9" ht="12.75" customHeight="1">
      <c r="A205" s="138"/>
      <c r="B205" s="99"/>
      <c r="C205" s="100"/>
      <c r="D205" s="115" t="s">
        <v>152</v>
      </c>
      <c r="E205" s="158">
        <v>0</v>
      </c>
      <c r="F205" s="159">
        <v>5000</v>
      </c>
      <c r="G205" s="159">
        <v>0</v>
      </c>
      <c r="H205" s="160">
        <v>0</v>
      </c>
      <c r="I205" s="161">
        <f t="shared" si="11"/>
        <v>0</v>
      </c>
    </row>
    <row r="206" spans="1:9" ht="17.25" customHeight="1">
      <c r="A206" s="84" t="s">
        <v>132</v>
      </c>
      <c r="B206" s="84"/>
      <c r="C206" s="85" t="s">
        <v>133</v>
      </c>
      <c r="D206" s="86"/>
      <c r="E206" s="155">
        <f>SUM(E207:E211)</f>
        <v>376025.57</v>
      </c>
      <c r="F206" s="155">
        <f>SUM(F207:F211)</f>
        <v>440875</v>
      </c>
      <c r="G206" s="155">
        <f>SUM(G207:G211)</f>
        <v>553538</v>
      </c>
      <c r="H206" s="156">
        <f t="shared" si="10"/>
        <v>117.24601600896449</v>
      </c>
      <c r="I206" s="157">
        <f t="shared" si="11"/>
        <v>125.55440884604481</v>
      </c>
    </row>
    <row r="207" spans="1:9" ht="12.75">
      <c r="A207" s="154"/>
      <c r="B207" s="92" t="s">
        <v>134</v>
      </c>
      <c r="C207" s="93" t="s">
        <v>135</v>
      </c>
      <c r="D207" s="94" t="s">
        <v>150</v>
      </c>
      <c r="E207" s="162">
        <v>193215.53</v>
      </c>
      <c r="F207" s="163">
        <v>221975</v>
      </c>
      <c r="G207" s="163">
        <v>224538</v>
      </c>
      <c r="H207" s="160">
        <f t="shared" si="10"/>
        <v>114.88465756349918</v>
      </c>
      <c r="I207" s="161">
        <f t="shared" si="11"/>
        <v>101.15463453091564</v>
      </c>
    </row>
    <row r="208" spans="1:9" ht="12.75">
      <c r="A208" s="137"/>
      <c r="B208" s="99"/>
      <c r="C208" s="100"/>
      <c r="D208" s="115" t="s">
        <v>152</v>
      </c>
      <c r="E208" s="158">
        <v>0</v>
      </c>
      <c r="F208" s="159">
        <v>0</v>
      </c>
      <c r="G208" s="159">
        <v>150000</v>
      </c>
      <c r="H208" s="160">
        <v>0</v>
      </c>
      <c r="I208" s="161">
        <v>100</v>
      </c>
    </row>
    <row r="209" spans="1:9" ht="12.75">
      <c r="A209" s="137"/>
      <c r="B209" s="92" t="s">
        <v>136</v>
      </c>
      <c r="C209" s="93" t="s">
        <v>137</v>
      </c>
      <c r="D209" s="115" t="s">
        <v>150</v>
      </c>
      <c r="E209" s="158">
        <v>169810.04</v>
      </c>
      <c r="F209" s="159">
        <v>204900</v>
      </c>
      <c r="G209" s="159">
        <v>165000</v>
      </c>
      <c r="H209" s="160">
        <f t="shared" si="10"/>
        <v>120.6642434098714</v>
      </c>
      <c r="I209" s="161">
        <f t="shared" si="11"/>
        <v>80.52708638360176</v>
      </c>
    </row>
    <row r="210" spans="1:9" ht="12.75">
      <c r="A210" s="137"/>
      <c r="B210" s="99"/>
      <c r="C210" s="100"/>
      <c r="D210" s="115" t="s">
        <v>152</v>
      </c>
      <c r="E210" s="158">
        <v>0</v>
      </c>
      <c r="F210" s="159">
        <v>0</v>
      </c>
      <c r="G210" s="159">
        <v>0</v>
      </c>
      <c r="H210" s="160">
        <v>0</v>
      </c>
      <c r="I210" s="161">
        <v>0</v>
      </c>
    </row>
    <row r="211" spans="1:9" ht="12.75">
      <c r="A211" s="137"/>
      <c r="B211" s="129" t="s">
        <v>138</v>
      </c>
      <c r="C211" s="93" t="s">
        <v>28</v>
      </c>
      <c r="D211" s="115" t="s">
        <v>150</v>
      </c>
      <c r="E211" s="158">
        <v>13000</v>
      </c>
      <c r="F211" s="159">
        <v>14000</v>
      </c>
      <c r="G211" s="159">
        <v>14000</v>
      </c>
      <c r="H211" s="160">
        <f t="shared" si="10"/>
        <v>107.6923076923077</v>
      </c>
      <c r="I211" s="161">
        <v>100</v>
      </c>
    </row>
    <row r="212" spans="1:9" ht="12.75">
      <c r="A212" s="138"/>
      <c r="B212" s="129"/>
      <c r="C212" s="100"/>
      <c r="D212" s="115" t="s">
        <v>152</v>
      </c>
      <c r="E212" s="158">
        <v>0</v>
      </c>
      <c r="F212" s="159">
        <v>0</v>
      </c>
      <c r="G212" s="159">
        <v>0</v>
      </c>
      <c r="H212" s="160">
        <v>0</v>
      </c>
      <c r="I212" s="161">
        <v>0</v>
      </c>
    </row>
    <row r="213" spans="1:9" ht="23.25" customHeight="1">
      <c r="A213" s="33" t="s">
        <v>168</v>
      </c>
      <c r="B213" s="34"/>
      <c r="C213" s="34"/>
      <c r="D213" s="35"/>
      <c r="E213" s="16">
        <f>SUM(E7+E11+E16+E26+E29+E45+E61+E64+E84+E89+E94+E120+E127+E153+E164+E188+E195+E206+E23+E58)</f>
        <v>163079247.15999997</v>
      </c>
      <c r="F213" s="16">
        <f>SUM(F7+F11+F16+F26+F29+F45+F61+F64+F84+F89+F94+F120+F127+F153+F164+F188+F195+F206+F23+F58)</f>
        <v>167254977</v>
      </c>
      <c r="G213" s="16">
        <f>SUM(G7+G11+G16+G26+G29+G45+G61+G64+G84+G89+G94+G120+G127+G153+G164+G188+G195+G206+G23+G58)</f>
        <v>171123951</v>
      </c>
      <c r="H213" s="17">
        <f t="shared" si="10"/>
        <v>102.56055256123618</v>
      </c>
      <c r="I213" s="18">
        <f t="shared" si="11"/>
        <v>102.3132190559567</v>
      </c>
    </row>
    <row r="214" ht="12.75">
      <c r="I214"/>
    </row>
    <row r="215" ht="12.75">
      <c r="I215"/>
    </row>
    <row r="216" ht="12.75">
      <c r="I216"/>
    </row>
    <row r="217" ht="12.75">
      <c r="I217"/>
    </row>
    <row r="218" spans="1:9" ht="12.75">
      <c r="A218" s="22"/>
      <c r="B218" s="23"/>
      <c r="C218" s="23"/>
      <c r="D218" s="23"/>
      <c r="E218" s="23"/>
      <c r="F218" s="23"/>
      <c r="G218" s="23"/>
      <c r="H218" s="23"/>
      <c r="I218" s="23"/>
    </row>
    <row r="219" spans="1:5" ht="12.75">
      <c r="A219" s="8"/>
      <c r="B219" s="15"/>
      <c r="E219" s="11"/>
    </row>
    <row r="253" ht="17.25" customHeight="1"/>
    <row r="258" ht="21.75" customHeight="1"/>
    <row r="263" ht="21" customHeight="1"/>
    <row r="271" ht="33.75" customHeight="1"/>
    <row r="272" ht="24" customHeight="1"/>
    <row r="273" ht="18" customHeight="1"/>
    <row r="277" ht="18" customHeight="1"/>
    <row r="281" ht="23.25" customHeight="1"/>
    <row r="282" ht="17.25" customHeight="1"/>
    <row r="290" ht="27.75" customHeight="1"/>
    <row r="291" ht="16.5" customHeight="1"/>
    <row r="292" ht="15" customHeight="1"/>
    <row r="293" ht="15" customHeight="1"/>
    <row r="294" ht="15" customHeight="1"/>
    <row r="295" ht="26.25" customHeight="1"/>
    <row r="296" ht="14.25" customHeight="1"/>
    <row r="297" ht="15" customHeight="1"/>
    <row r="298" ht="18" customHeight="1"/>
    <row r="299" ht="15" customHeight="1"/>
    <row r="300" ht="15" customHeight="1"/>
    <row r="302" ht="23.25" customHeight="1"/>
    <row r="303" ht="15.75" customHeight="1"/>
    <row r="307" ht="15" customHeight="1"/>
    <row r="311" ht="27.75" customHeight="1"/>
    <row r="312" ht="17.25" customHeight="1"/>
    <row r="317" ht="15.75" customHeight="1"/>
    <row r="318" ht="14.25" customHeight="1"/>
    <row r="319" ht="15" customHeight="1"/>
    <row r="320" ht="14.25" customHeight="1"/>
    <row r="322" ht="26.25" customHeight="1"/>
    <row r="323" ht="14.25" customHeight="1"/>
    <row r="328" ht="15" customHeight="1"/>
    <row r="334" ht="18.75" customHeight="1"/>
    <row r="341" ht="19.5" customHeight="1"/>
    <row r="342" ht="12" customHeight="1"/>
    <row r="350" ht="15" customHeight="1"/>
    <row r="356" ht="16.5" customHeight="1"/>
    <row r="362" ht="16.5" customHeight="1"/>
    <row r="370" ht="21.75" customHeight="1"/>
    <row r="376" ht="21" customHeight="1"/>
    <row r="382" ht="17.25" customHeight="1"/>
    <row r="387" ht="21" customHeight="1"/>
    <row r="392" ht="22.5" customHeight="1"/>
    <row r="397" ht="16.5" customHeight="1"/>
    <row r="404" ht="21.75" customHeight="1"/>
    <row r="414" ht="23.25" customHeight="1"/>
    <row r="419" ht="21.75" customHeight="1"/>
    <row r="425" ht="24" customHeight="1"/>
    <row r="430" ht="27" customHeight="1"/>
    <row r="434" ht="14.25" customHeight="1"/>
    <row r="436" ht="24" customHeight="1"/>
    <row r="437" ht="21" customHeight="1"/>
    <row r="442" ht="9.75" customHeight="1"/>
    <row r="443" ht="18.75" customHeight="1"/>
    <row r="464" ht="14.25" customHeight="1"/>
  </sheetData>
  <sheetProtection/>
  <mergeCells count="233">
    <mergeCell ref="A46:A49"/>
    <mergeCell ref="B34:B35"/>
    <mergeCell ref="B62:B63"/>
    <mergeCell ref="A59:A60"/>
    <mergeCell ref="B59:B60"/>
    <mergeCell ref="C59:C60"/>
    <mergeCell ref="B56:B57"/>
    <mergeCell ref="C46:C47"/>
    <mergeCell ref="C48:C49"/>
    <mergeCell ref="C54:C55"/>
    <mergeCell ref="B52:B53"/>
    <mergeCell ref="B46:B47"/>
    <mergeCell ref="B95:B96"/>
    <mergeCell ref="C90:C91"/>
    <mergeCell ref="C69:C70"/>
    <mergeCell ref="B114:B115"/>
    <mergeCell ref="B87:B88"/>
    <mergeCell ref="C92:C93"/>
    <mergeCell ref="C82:C83"/>
    <mergeCell ref="A213:D213"/>
    <mergeCell ref="C175:C176"/>
    <mergeCell ref="B82:B83"/>
    <mergeCell ref="B80:B81"/>
    <mergeCell ref="A73:I73"/>
    <mergeCell ref="A189:A194"/>
    <mergeCell ref="C191:C192"/>
    <mergeCell ref="B189:B190"/>
    <mergeCell ref="C189:C190"/>
    <mergeCell ref="B204:B205"/>
    <mergeCell ref="A12:A15"/>
    <mergeCell ref="C12:C13"/>
    <mergeCell ref="B36:B37"/>
    <mergeCell ref="B38:B39"/>
    <mergeCell ref="B30:B31"/>
    <mergeCell ref="B32:B33"/>
    <mergeCell ref="B17:B18"/>
    <mergeCell ref="C17:C18"/>
    <mergeCell ref="B27:B28"/>
    <mergeCell ref="C30:C31"/>
    <mergeCell ref="I3:I5"/>
    <mergeCell ref="F3:F5"/>
    <mergeCell ref="D3:D5"/>
    <mergeCell ref="H3:H5"/>
    <mergeCell ref="G3:G5"/>
    <mergeCell ref="C34:C35"/>
    <mergeCell ref="C32:C33"/>
    <mergeCell ref="A1:I1"/>
    <mergeCell ref="A3:A5"/>
    <mergeCell ref="B3:B5"/>
    <mergeCell ref="C3:C5"/>
    <mergeCell ref="E3:E5"/>
    <mergeCell ref="A2:I2"/>
    <mergeCell ref="C85:C86"/>
    <mergeCell ref="A85:A88"/>
    <mergeCell ref="B65:B66"/>
    <mergeCell ref="C62:C63"/>
    <mergeCell ref="B54:B55"/>
    <mergeCell ref="C71:C72"/>
    <mergeCell ref="B67:B68"/>
    <mergeCell ref="B71:B72"/>
    <mergeCell ref="B69:B70"/>
    <mergeCell ref="C67:C68"/>
    <mergeCell ref="B12:B13"/>
    <mergeCell ref="B14:B15"/>
    <mergeCell ref="C14:C15"/>
    <mergeCell ref="B92:B93"/>
    <mergeCell ref="C108:C110"/>
    <mergeCell ref="B85:B86"/>
    <mergeCell ref="C80:C81"/>
    <mergeCell ref="C36:C37"/>
    <mergeCell ref="C65:C66"/>
    <mergeCell ref="A107:I107"/>
    <mergeCell ref="B24:B25"/>
    <mergeCell ref="C24:C25"/>
    <mergeCell ref="B19:B20"/>
    <mergeCell ref="C19:C20"/>
    <mergeCell ref="C41:C43"/>
    <mergeCell ref="C27:C28"/>
    <mergeCell ref="A40:I40"/>
    <mergeCell ref="A32:A39"/>
    <mergeCell ref="C38:C39"/>
    <mergeCell ref="C87:C88"/>
    <mergeCell ref="B90:B91"/>
    <mergeCell ref="C101:C102"/>
    <mergeCell ref="B118:B119"/>
    <mergeCell ref="C95:C96"/>
    <mergeCell ref="C99:C100"/>
    <mergeCell ref="C103:C104"/>
    <mergeCell ref="C105:C106"/>
    <mergeCell ref="B116:B117"/>
    <mergeCell ref="B99:B100"/>
    <mergeCell ref="A108:A110"/>
    <mergeCell ref="B108:B110"/>
    <mergeCell ref="C128:C129"/>
    <mergeCell ref="F108:F110"/>
    <mergeCell ref="G108:G110"/>
    <mergeCell ref="C123:C124"/>
    <mergeCell ref="C116:C117"/>
    <mergeCell ref="C114:C115"/>
    <mergeCell ref="B112:B113"/>
    <mergeCell ref="C112:C113"/>
    <mergeCell ref="H108:H110"/>
    <mergeCell ref="I108:I110"/>
    <mergeCell ref="D108:D110"/>
    <mergeCell ref="C118:C119"/>
    <mergeCell ref="A121:A126"/>
    <mergeCell ref="B121:B122"/>
    <mergeCell ref="B123:B124"/>
    <mergeCell ref="B125:B126"/>
    <mergeCell ref="C125:C126"/>
    <mergeCell ref="C121:C122"/>
    <mergeCell ref="D145:D147"/>
    <mergeCell ref="E145:E147"/>
    <mergeCell ref="B198:B199"/>
    <mergeCell ref="C198:C199"/>
    <mergeCell ref="C196:C197"/>
    <mergeCell ref="B171:B172"/>
    <mergeCell ref="C171:C172"/>
    <mergeCell ref="C162:C163"/>
    <mergeCell ref="C193:C194"/>
    <mergeCell ref="B138:B139"/>
    <mergeCell ref="B158:B159"/>
    <mergeCell ref="B191:B192"/>
    <mergeCell ref="A144:I144"/>
    <mergeCell ref="B193:B194"/>
    <mergeCell ref="B184:B186"/>
    <mergeCell ref="A171:A172"/>
    <mergeCell ref="C138:C139"/>
    <mergeCell ref="C154:C155"/>
    <mergeCell ref="B142:B143"/>
    <mergeCell ref="C134:C135"/>
    <mergeCell ref="C156:C157"/>
    <mergeCell ref="C151:C152"/>
    <mergeCell ref="A130:A131"/>
    <mergeCell ref="A95:A106"/>
    <mergeCell ref="C130:C131"/>
    <mergeCell ref="C132:C133"/>
    <mergeCell ref="B151:B152"/>
    <mergeCell ref="C149:C150"/>
    <mergeCell ref="A154:A163"/>
    <mergeCell ref="C207:C208"/>
    <mergeCell ref="C200:C201"/>
    <mergeCell ref="C211:C212"/>
    <mergeCell ref="B209:B210"/>
    <mergeCell ref="C209:C210"/>
    <mergeCell ref="B207:B208"/>
    <mergeCell ref="C202:C203"/>
    <mergeCell ref="B202:B203"/>
    <mergeCell ref="A74:A76"/>
    <mergeCell ref="B211:B212"/>
    <mergeCell ref="B196:B197"/>
    <mergeCell ref="B200:B201"/>
    <mergeCell ref="A90:A91"/>
    <mergeCell ref="B160:B161"/>
    <mergeCell ref="B169:B170"/>
    <mergeCell ref="B167:B168"/>
    <mergeCell ref="B156:B157"/>
    <mergeCell ref="E74:E76"/>
    <mergeCell ref="A41:A43"/>
    <mergeCell ref="B41:B43"/>
    <mergeCell ref="C74:C76"/>
    <mergeCell ref="C56:C57"/>
    <mergeCell ref="B48:B49"/>
    <mergeCell ref="B50:B51"/>
    <mergeCell ref="C50:C51"/>
    <mergeCell ref="C52:C53"/>
    <mergeCell ref="A65:A72"/>
    <mergeCell ref="B132:B133"/>
    <mergeCell ref="H74:H76"/>
    <mergeCell ref="I74:I76"/>
    <mergeCell ref="D41:D43"/>
    <mergeCell ref="E41:E43"/>
    <mergeCell ref="F41:F43"/>
    <mergeCell ref="G41:G43"/>
    <mergeCell ref="H41:H43"/>
    <mergeCell ref="I41:I43"/>
    <mergeCell ref="D74:D76"/>
    <mergeCell ref="F74:F76"/>
    <mergeCell ref="G74:G76"/>
    <mergeCell ref="E108:E110"/>
    <mergeCell ref="B145:B147"/>
    <mergeCell ref="C145:C147"/>
    <mergeCell ref="C140:C141"/>
    <mergeCell ref="C142:C143"/>
    <mergeCell ref="B128:B129"/>
    <mergeCell ref="B140:B141"/>
    <mergeCell ref="B130:B131"/>
    <mergeCell ref="C179:C180"/>
    <mergeCell ref="B154:B155"/>
    <mergeCell ref="B149:B150"/>
    <mergeCell ref="C165:C166"/>
    <mergeCell ref="C169:C170"/>
    <mergeCell ref="B162:B163"/>
    <mergeCell ref="B177:B178"/>
    <mergeCell ref="C167:C168"/>
    <mergeCell ref="C184:C186"/>
    <mergeCell ref="A184:A186"/>
    <mergeCell ref="C181:C182"/>
    <mergeCell ref="B173:B174"/>
    <mergeCell ref="B181:B182"/>
    <mergeCell ref="I184:I186"/>
    <mergeCell ref="C177:C178"/>
    <mergeCell ref="C173:C174"/>
    <mergeCell ref="B175:B176"/>
    <mergeCell ref="B179:B180"/>
    <mergeCell ref="G145:G147"/>
    <mergeCell ref="H145:H147"/>
    <mergeCell ref="I145:I147"/>
    <mergeCell ref="G184:G186"/>
    <mergeCell ref="D184:D186"/>
    <mergeCell ref="E184:E186"/>
    <mergeCell ref="F184:F186"/>
    <mergeCell ref="F145:F147"/>
    <mergeCell ref="A183:I183"/>
    <mergeCell ref="C160:C161"/>
    <mergeCell ref="A218:I218"/>
    <mergeCell ref="B21:B22"/>
    <mergeCell ref="C21:C22"/>
    <mergeCell ref="A20:A22"/>
    <mergeCell ref="B78:B79"/>
    <mergeCell ref="C78:C79"/>
    <mergeCell ref="H184:H186"/>
    <mergeCell ref="C204:C205"/>
    <mergeCell ref="A145:A147"/>
    <mergeCell ref="C136:C137"/>
    <mergeCell ref="B136:B137"/>
    <mergeCell ref="B74:B76"/>
    <mergeCell ref="C158:C159"/>
    <mergeCell ref="B165:B166"/>
    <mergeCell ref="B103:B104"/>
    <mergeCell ref="B105:B106"/>
    <mergeCell ref="B101:B102"/>
    <mergeCell ref="B134:B135"/>
  </mergeCells>
  <printOptions horizontalCentered="1"/>
  <pageMargins left="0.5511811023622047" right="0.5511811023622047" top="0.7086614173228347" bottom="0.6299212598425197" header="0.5118110236220472" footer="0.5118110236220472"/>
  <pageSetup horizontalDpi="300" verticalDpi="300" orientation="landscape" paperSize="9" scale="76" r:id="rId1"/>
  <headerFooter alignWithMargins="0">
    <oddHeader>&amp;R&amp;"Arial,Normalny"&amp;8Tabela  nr 2  do uzasadnienia</oddHeader>
  </headerFooter>
  <rowBreaks count="6" manualBreakCount="6">
    <brk id="40" max="8" man="1"/>
    <brk id="73" max="8" man="1"/>
    <brk id="107" max="8" man="1"/>
    <brk id="144" max="8" man="1"/>
    <brk id="183" max="8" man="1"/>
    <brk id="21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A0311</cp:lastModifiedBy>
  <cp:lastPrinted>2015-11-13T10:59:36Z</cp:lastPrinted>
  <dcterms:created xsi:type="dcterms:W3CDTF">2008-11-04T11:49:28Z</dcterms:created>
  <dcterms:modified xsi:type="dcterms:W3CDTF">2015-11-13T10:59:42Z</dcterms:modified>
  <cp:category/>
  <cp:version/>
  <cp:contentType/>
  <cp:contentStatus/>
</cp:coreProperties>
</file>