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tabRatio="386" activeTab="0"/>
  </bookViews>
  <sheets>
    <sheet name="doc1" sheetId="1" r:id="rId1"/>
  </sheets>
  <definedNames>
    <definedName name="_xlnm.Print_Area" localSheetId="0">'doc1'!$A$1:$L$102</definedName>
  </definedNames>
  <calcPr fullCalcOnLoad="1"/>
</workbook>
</file>

<file path=xl/sharedStrings.xml><?xml version="1.0" encoding="utf-8"?>
<sst xmlns="http://schemas.openxmlformats.org/spreadsheetml/2006/main" count="218" uniqueCount="184">
  <si>
    <t>Dział</t>
  </si>
  <si>
    <t>Rozdział</t>
  </si>
  <si>
    <t>Źródło dochodów</t>
  </si>
  <si>
    <t>1</t>
  </si>
  <si>
    <t>2</t>
  </si>
  <si>
    <t>3</t>
  </si>
  <si>
    <t>4</t>
  </si>
  <si>
    <t>010</t>
  </si>
  <si>
    <t>Rolnictwo i łowiectwo</t>
  </si>
  <si>
    <t>01005</t>
  </si>
  <si>
    <t>Prace geodezyjno-urządzeniowe na potrzeby rolnictwa</t>
  </si>
  <si>
    <t>01008</t>
  </si>
  <si>
    <t>Melioracje wodne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</si>
  <si>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</si>
  <si>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</si>
  <si>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</si>
  <si>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</si>
  <si>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</si>
  <si>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</si>
  <si>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</si>
  <si>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</si>
  <si>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</si>
  <si>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</si>
  <si>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</si>
  <si>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</si>
  <si>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</si>
  <si>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</si>
  <si>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</si>
  <si>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</si>
  <si>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</si>
  <si>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</si>
  <si>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</si>
  <si>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</si>
  <si>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</si>
  <si>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</si>
  <si>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</si>
  <si>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</si>
  <si>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</si>
  <si>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</si>
  <si>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</si>
  <si>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</si>
  <si>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</si>
  <si>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</si>
  <si>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</si>
  <si>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</si>
  <si>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</si>
  <si>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</si>
  <si>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</si>
  <si>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</si>
  <si>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</si>
  <si>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</si>
  <si>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75622</t>
  </si>
  <si>
    <t>Udziały powiatów w podatkach stanowiących dochód budżetu państwa</t>
  </si>
  <si>
    <t>758</t>
  </si>
  <si>
    <t>Różne rozliczenia</t>
  </si>
  <si>
    <t>75801</t>
  </si>
  <si>
    <t>Część oświatowa subwencji ogólnej dla jednostek samorządu terytorialnego</t>
  </si>
  <si>
    <t>75814</t>
  </si>
  <si>
    <t>Różne rozliczenia finansowe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</si>
  <si>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</si>
  <si>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</si>
  <si>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</si>
  <si>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</si>
  <si>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</si>
  <si>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</si>
  <si>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80120</t>
  </si>
  <si>
    <t>Licea ogólnokształcące</t>
  </si>
  <si>
    <t>80130</t>
  </si>
  <si>
    <t>Szkoły zawodowe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</si>
  <si>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</si>
  <si>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</si>
  <si>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</si>
  <si>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</si>
  <si>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</si>
  <si>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</si>
  <si>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</si>
  <si>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</si>
  <si>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</si>
  <si>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</si>
  <si>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</si>
  <si>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>Ośrodki wsparcia</t>
  </si>
  <si>
    <t>85204</t>
  </si>
  <si>
    <t>Rodziny zastępcze</t>
  </si>
  <si>
    <t>85218</t>
  </si>
  <si>
    <t>Powiatowe centra pomocy rodzinie</t>
  </si>
  <si>
    <t>85231</t>
  </si>
  <si>
    <t>Pomoc dla cudzoziemców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</si>
  <si>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</si>
  <si>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</si>
  <si>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</si>
  <si>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</si>
  <si>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</si>
  <si>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</si>
  <si>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</si>
  <si>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</si>
  <si>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</si>
  <si>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</si>
  <si>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85406</t>
  </si>
  <si>
    <t>Poradnie psychologiczno-pedagogiczne, w tym poradnie specjalistyczne</t>
  </si>
  <si>
    <t>Ogółem:</t>
  </si>
  <si>
    <t>85149</t>
  </si>
  <si>
    <t>85213</t>
  </si>
  <si>
    <t>85220</t>
  </si>
  <si>
    <t>85311</t>
  </si>
  <si>
    <t>85395</t>
  </si>
  <si>
    <t>900</t>
  </si>
  <si>
    <t>90095</t>
  </si>
  <si>
    <t>926</t>
  </si>
  <si>
    <t>Pozostała działalność</t>
  </si>
  <si>
    <t>Programy polityki zdrowotnej</t>
  </si>
  <si>
    <t>Składki na ubezpieczenie zdrowotne opłacane za osoby pobierające niektóre świadczenia z pomocy społecznej, niektóre świadczenia rodzinne oraz za osoby uczestniczące w zajęciach w centrum integracji społecznej</t>
  </si>
  <si>
    <t>Jednostki specjalistycznego poradnictwa, mieszkania chronione i ośrodki interwencji kryzysowej</t>
  </si>
  <si>
    <t>Rehabilitacja zawodowa i społeczna osób niepełnosprawnych</t>
  </si>
  <si>
    <t>Gospodarka komunalna i ochrona środowiska</t>
  </si>
  <si>
    <t>Kultura fizyczna i sport</t>
  </si>
  <si>
    <t>85334</t>
  </si>
  <si>
    <t>Pomoc dla repatriantów</t>
  </si>
  <si>
    <t>921</t>
  </si>
  <si>
    <t>92105</t>
  </si>
  <si>
    <t>92119</t>
  </si>
  <si>
    <t>92605</t>
  </si>
  <si>
    <t>Kultura i ochrona dziedzictwa narodowego</t>
  </si>
  <si>
    <t>Pozostałe zadania w zakresie kultury</t>
  </si>
  <si>
    <t>Ośrodki ochrony i dokumentacji zabytków</t>
  </si>
  <si>
    <t>Zadania w zakresie kultury fizycznej i sportu</t>
  </si>
  <si>
    <t>01042</t>
  </si>
  <si>
    <t>Wyłączenie z produkcji gruntów rolnych</t>
  </si>
  <si>
    <t>75802</t>
  </si>
  <si>
    <t>80195</t>
  </si>
  <si>
    <t>Uzupełnienie subwencji ogólnej dla jednostek samorządu terytoralnego</t>
  </si>
  <si>
    <t>90019</t>
  </si>
  <si>
    <t>Wpływy i wydatki związane z gromadzeniem środków z opłat i kar za korzystania ze środowiska</t>
  </si>
  <si>
    <t>92120</t>
  </si>
  <si>
    <t>Ochrona zabytków i opieka nad zabytkami</t>
  </si>
  <si>
    <t>Dochody</t>
  </si>
  <si>
    <t>7=5/4</t>
  </si>
  <si>
    <t>8=6/5</t>
  </si>
  <si>
    <t>60004</t>
  </si>
  <si>
    <t>Lokalny transport zbiorowy</t>
  </si>
  <si>
    <t>80111</t>
  </si>
  <si>
    <t>Gimnazja specjalne</t>
  </si>
  <si>
    <t>85421</t>
  </si>
  <si>
    <t>Młodzieżowe ośrodki socjoterapii</t>
  </si>
  <si>
    <t>75095</t>
  </si>
  <si>
    <t>75478</t>
  </si>
  <si>
    <t>85495</t>
  </si>
  <si>
    <t>63003</t>
  </si>
  <si>
    <t>Zadania w zakresie upowszechniania turystyki</t>
  </si>
  <si>
    <t>usuwanie skutków klęsk żywiołowych</t>
  </si>
  <si>
    <t>92116</t>
  </si>
  <si>
    <t>Biblioteki</t>
  </si>
  <si>
    <t>Turystyka</t>
  </si>
  <si>
    <t>752</t>
  </si>
  <si>
    <t>75212</t>
  </si>
  <si>
    <t>Ochrona Narodowa</t>
  </si>
  <si>
    <t>Pozostałe wydatki obronne</t>
  </si>
  <si>
    <t>75803</t>
  </si>
  <si>
    <t>Część wyrównawcza subwencji ogólnej dla powiatów</t>
  </si>
  <si>
    <t>92113</t>
  </si>
  <si>
    <t xml:space="preserve">Centra kultury i sztuki </t>
  </si>
  <si>
    <t>01009</t>
  </si>
  <si>
    <t>Spółki wodne</t>
  </si>
  <si>
    <t>85295</t>
  </si>
  <si>
    <t>% wzrost dochodów 2015:2014</t>
  </si>
  <si>
    <t>Informacja o wykonaniu budżetu Powiatu Wołomińskiego w latach 2014 i 2015</t>
  </si>
  <si>
    <t>751</t>
  </si>
  <si>
    <t>Urzędy 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</si>
  <si>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</si>
  <si>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</si>
  <si>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Wykonanie dochodów w 2014 roku</t>
  </si>
  <si>
    <t>Przewidywane wykonanie dochodów na 2015 rok</t>
  </si>
  <si>
    <t>Plan dochodów na 2016 rok</t>
  </si>
  <si>
    <t>80110</t>
  </si>
  <si>
    <t>Gimnazja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</si>
  <si>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</si>
  <si>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</si>
  <si>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85205</t>
  </si>
  <si>
    <t>Zadania w zakresie przeciwdziałania przemocy w rodzinie</t>
  </si>
  <si>
    <t>92195</t>
  </si>
  <si>
    <t>71012</t>
  </si>
  <si>
    <t>Zadania w zakresie geodezji i kartografi</t>
  </si>
  <si>
    <t>% wzrost dochodów 2016:2015</t>
  </si>
  <si>
    <t>02002</t>
  </si>
  <si>
    <t>Nadzór nad gospodarkąleśną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</si>
</sst>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;[Red]#,##0.00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13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1" xfId="0" applyNumberFormat="1" applyFont="1" applyFill="1" applyBorder="1" applyAlignment="1">
      <alignment horizontal="center"/>
    </xf>
    <xf numFmtId="4" fontId="1" fillId="35" borderId="11" xfId="0" applyNumberFormat="1" applyFont="1" applyFill="1" applyBorder="1" applyAlignment="1" applyProtection="1">
      <alignment horizontal="center" vertical="center"/>
      <protection locked="0"/>
    </xf>
    <xf numFmtId="4" fontId="1" fillId="3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1" xfId="0" applyNumberFormat="1" applyFont="1" applyFill="1" applyBorder="1" applyAlignment="1">
      <alignment horizontal="center" vertical="center"/>
    </xf>
    <xf numFmtId="49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6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1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1" xfId="0" applyNumberFormat="1" applyFont="1" applyFill="1" applyBorder="1" applyAlignment="1" applyProtection="1">
      <alignment horizontal="center" vertical="center"/>
      <protection locked="0"/>
    </xf>
    <xf numFmtId="4" fontId="1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173" fontId="1" fillId="35" borderId="1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vertical="center" wrapText="1"/>
      <protection locked="0"/>
    </xf>
    <xf numFmtId="173" fontId="1" fillId="0" borderId="11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 applyProtection="1">
      <alignment vertical="center" wrapText="1"/>
      <protection locked="0"/>
    </xf>
    <xf numFmtId="49" fontId="1" fillId="0" borderId="23" xfId="0" applyNumberFormat="1" applyFont="1" applyFill="1" applyBorder="1" applyAlignment="1" applyProtection="1">
      <alignment vertical="center" wrapText="1"/>
      <protection locked="0"/>
    </xf>
    <xf numFmtId="49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4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8" xfId="0" applyNumberFormat="1" applyFont="1" applyFill="1" applyBorder="1" applyAlignment="1" applyProtection="1">
      <alignment horizontal="left" vertical="center" wrapText="1"/>
      <protection locked="0"/>
    </xf>
    <xf numFmtId="173" fontId="1" fillId="0" borderId="29" xfId="0" applyNumberFormat="1" applyFont="1" applyFill="1" applyBorder="1" applyAlignment="1">
      <alignment vertical="center"/>
    </xf>
    <xf numFmtId="4" fontId="1" fillId="0" borderId="29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1" fillId="0" borderId="15" xfId="0" applyNumberFormat="1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49" fontId="1" fillId="0" borderId="30" xfId="0" applyNumberFormat="1" applyFont="1" applyFill="1" applyBorder="1" applyAlignment="1" applyProtection="1">
      <alignment vertical="center" wrapText="1"/>
      <protection locked="0"/>
    </xf>
    <xf numFmtId="49" fontId="1" fillId="0" borderId="31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NumberFormat="1" applyFont="1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9" fontId="4" fillId="37" borderId="0" xfId="0" applyNumberFormat="1" applyFont="1" applyFill="1" applyAlignment="1" applyProtection="1">
      <alignment horizontal="center" vertical="center" wrapText="1"/>
      <protection locked="0"/>
    </xf>
    <xf numFmtId="49" fontId="1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1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showGridLines="0" tabSelected="1" workbookViewId="0" topLeftCell="A47">
      <selection activeCell="C53" sqref="A53:IV57"/>
    </sheetView>
  </sheetViews>
  <sheetFormatPr defaultColWidth="9.33203125" defaultRowHeight="12.75"/>
  <cols>
    <col min="1" max="1" width="3" style="0" customWidth="1"/>
    <col min="2" max="2" width="4.33203125" style="0" customWidth="1"/>
    <col min="3" max="3" width="12" style="0" customWidth="1"/>
    <col min="4" max="4" width="82.66015625" style="0" customWidth="1"/>
    <col min="5" max="5" width="36.16015625" style="0" customWidth="1"/>
    <col min="6" max="6" width="5.16015625" style="0" hidden="1" customWidth="1"/>
    <col min="7" max="7" width="4.83203125" style="0" hidden="1" customWidth="1"/>
    <col min="8" max="8" width="2" style="0" hidden="1" customWidth="1"/>
    <col min="9" max="9" width="33.33203125" style="0" customWidth="1"/>
    <col min="10" max="10" width="34.16015625" style="0" customWidth="1"/>
    <col min="11" max="11" width="20" style="4" customWidth="1"/>
    <col min="12" max="12" width="19.5" style="0" customWidth="1"/>
  </cols>
  <sheetData>
    <row r="1" spans="1:8" ht="17.25" customHeight="1" hidden="1">
      <c r="A1" s="101"/>
      <c r="B1" s="101"/>
      <c r="C1" s="101"/>
      <c r="D1" s="101"/>
      <c r="E1" s="101"/>
      <c r="F1" s="101"/>
      <c r="G1" s="101"/>
      <c r="H1" s="101"/>
    </row>
    <row r="2" spans="1:12" ht="16.5" customHeight="1">
      <c r="A2" s="107" t="s">
        <v>164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10" customFormat="1" ht="12.75" customHeight="1">
      <c r="A3" s="105" t="s">
        <v>134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45.75" customHeight="1">
      <c r="A4" s="104" t="s">
        <v>0</v>
      </c>
      <c r="B4" s="104"/>
      <c r="C4" s="8" t="s">
        <v>1</v>
      </c>
      <c r="D4" s="8" t="s">
        <v>2</v>
      </c>
      <c r="E4" s="104" t="s">
        <v>169</v>
      </c>
      <c r="F4" s="104"/>
      <c r="G4" s="104"/>
      <c r="H4" s="104"/>
      <c r="I4" s="9" t="s">
        <v>170</v>
      </c>
      <c r="J4" s="9" t="s">
        <v>171</v>
      </c>
      <c r="K4" s="6" t="s">
        <v>163</v>
      </c>
      <c r="L4" s="6" t="s">
        <v>181</v>
      </c>
    </row>
    <row r="5" spans="1:12" ht="10.5" customHeight="1">
      <c r="A5" s="96" t="s">
        <v>3</v>
      </c>
      <c r="B5" s="96"/>
      <c r="C5" s="1" t="s">
        <v>4</v>
      </c>
      <c r="D5" s="2" t="s">
        <v>5</v>
      </c>
      <c r="E5" s="90" t="s">
        <v>6</v>
      </c>
      <c r="F5" s="96"/>
      <c r="G5" s="96"/>
      <c r="H5" s="96"/>
      <c r="I5" s="3">
        <v>5</v>
      </c>
      <c r="J5" s="3">
        <v>6</v>
      </c>
      <c r="K5" s="5" t="s">
        <v>135</v>
      </c>
      <c r="L5" s="5" t="s">
        <v>136</v>
      </c>
    </row>
    <row r="6" spans="1:12" ht="15" customHeight="1">
      <c r="A6" s="79" t="s">
        <v>7</v>
      </c>
      <c r="B6" s="79"/>
      <c r="C6" s="11"/>
      <c r="D6" s="12" t="s">
        <v>8</v>
      </c>
      <c r="E6" s="93">
        <f>SUM(E7:H10)</f>
        <v>120008.16</v>
      </c>
      <c r="F6" s="94"/>
      <c r="G6" s="94"/>
      <c r="H6" s="95"/>
      <c r="I6" s="13">
        <f>SUM(I7:I10)</f>
        <v>149000</v>
      </c>
      <c r="J6" s="13">
        <f>SUM(J7:J10)</f>
        <v>10000</v>
      </c>
      <c r="K6" s="14">
        <f>SUM(I6/E6)*100</f>
        <v>124.15822390744096</v>
      </c>
      <c r="L6" s="15">
        <f aca="true" t="shared" si="0" ref="L6:L37">SUM(J6/I6)*100</f>
        <v>6.7114093959731544</v>
      </c>
    </row>
    <row r="7" spans="1:12" ht="27.75" customHeight="1">
      <c r="A7" s="88"/>
      <c r="B7" s="89"/>
      <c r="C7" s="2" t="s">
        <v>9</v>
      </c>
      <c r="D7" s="17" t="s">
        <v>10</v>
      </c>
      <c r="E7" s="72">
        <v>0</v>
      </c>
      <c r="F7" s="72"/>
      <c r="G7" s="72"/>
      <c r="H7" s="72"/>
      <c r="I7" s="19">
        <v>0</v>
      </c>
      <c r="J7" s="19">
        <v>10000</v>
      </c>
      <c r="K7" s="20">
        <v>0</v>
      </c>
      <c r="L7" s="20">
        <v>0</v>
      </c>
    </row>
    <row r="8" spans="1:12" ht="19.5" customHeight="1">
      <c r="A8" s="84"/>
      <c r="B8" s="85"/>
      <c r="C8" s="2" t="s">
        <v>11</v>
      </c>
      <c r="D8" s="17" t="s">
        <v>12</v>
      </c>
      <c r="E8" s="72">
        <v>7.95</v>
      </c>
      <c r="F8" s="72"/>
      <c r="G8" s="72"/>
      <c r="H8" s="72"/>
      <c r="I8" s="19">
        <v>0</v>
      </c>
      <c r="J8" s="19">
        <v>0</v>
      </c>
      <c r="K8" s="20">
        <f aca="true" t="shared" si="1" ref="K8:K38">SUM(I8/E8)*100</f>
        <v>0</v>
      </c>
      <c r="L8" s="20">
        <v>0</v>
      </c>
    </row>
    <row r="9" spans="1:12" ht="19.5" customHeight="1">
      <c r="A9" s="84"/>
      <c r="B9" s="85"/>
      <c r="C9" s="2" t="s">
        <v>160</v>
      </c>
      <c r="D9" s="17" t="s">
        <v>161</v>
      </c>
      <c r="E9" s="18">
        <v>0.21</v>
      </c>
      <c r="F9" s="18"/>
      <c r="G9" s="18"/>
      <c r="H9" s="18"/>
      <c r="I9" s="19">
        <v>0</v>
      </c>
      <c r="J9" s="19">
        <v>0</v>
      </c>
      <c r="K9" s="20">
        <f t="shared" si="1"/>
        <v>0</v>
      </c>
      <c r="L9" s="20">
        <v>0</v>
      </c>
    </row>
    <row r="10" spans="1:12" ht="19.5" customHeight="1">
      <c r="A10" s="102"/>
      <c r="B10" s="103"/>
      <c r="C10" s="2" t="s">
        <v>125</v>
      </c>
      <c r="D10" s="17" t="s">
        <v>126</v>
      </c>
      <c r="E10" s="72">
        <v>120000</v>
      </c>
      <c r="F10" s="72"/>
      <c r="G10" s="72"/>
      <c r="H10" s="72"/>
      <c r="I10" s="19">
        <v>149000</v>
      </c>
      <c r="J10" s="19">
        <v>0</v>
      </c>
      <c r="K10" s="20">
        <f t="shared" si="1"/>
        <v>124.16666666666667</v>
      </c>
      <c r="L10" s="20">
        <v>0</v>
      </c>
    </row>
    <row r="11" spans="1:12" ht="19.5" customHeight="1">
      <c r="A11" s="79" t="s">
        <v>13</v>
      </c>
      <c r="B11" s="79"/>
      <c r="C11" s="11"/>
      <c r="D11" s="12" t="s">
        <v>14</v>
      </c>
      <c r="E11" s="93">
        <f>SUM(E12)</f>
        <v>118929.48</v>
      </c>
      <c r="F11" s="94"/>
      <c r="G11" s="94"/>
      <c r="H11" s="95"/>
      <c r="I11" s="23">
        <f>SUM(I12:I13)</f>
        <v>147400</v>
      </c>
      <c r="J11" s="23">
        <f>SUM(J12)</f>
        <v>130000</v>
      </c>
      <c r="K11" s="14">
        <f t="shared" si="1"/>
        <v>123.93899309069542</v>
      </c>
      <c r="L11" s="14">
        <f t="shared" si="0"/>
        <v>88.19538670284939</v>
      </c>
    </row>
    <row r="12" spans="1:12" ht="19.5" customHeight="1">
      <c r="A12" s="88"/>
      <c r="B12" s="89"/>
      <c r="C12" s="2" t="s">
        <v>15</v>
      </c>
      <c r="D12" s="17" t="s">
        <v>16</v>
      </c>
      <c r="E12" s="72">
        <v>118929.48</v>
      </c>
      <c r="F12" s="72"/>
      <c r="G12" s="72"/>
      <c r="H12" s="72"/>
      <c r="I12" s="19">
        <v>127400</v>
      </c>
      <c r="J12" s="19">
        <v>130000</v>
      </c>
      <c r="K12" s="20">
        <f t="shared" si="1"/>
        <v>107.1223047473175</v>
      </c>
      <c r="L12" s="20">
        <f t="shared" si="0"/>
        <v>102.04081632653062</v>
      </c>
    </row>
    <row r="13" spans="1:12" ht="19.5" customHeight="1">
      <c r="A13" s="86"/>
      <c r="B13" s="87"/>
      <c r="C13" s="2" t="s">
        <v>182</v>
      </c>
      <c r="D13" s="17" t="s">
        <v>183</v>
      </c>
      <c r="E13" s="31">
        <v>0</v>
      </c>
      <c r="F13" s="32"/>
      <c r="G13" s="32"/>
      <c r="H13" s="32"/>
      <c r="I13" s="19">
        <v>20000</v>
      </c>
      <c r="J13" s="19">
        <v>0</v>
      </c>
      <c r="K13" s="20">
        <v>0</v>
      </c>
      <c r="L13" s="20">
        <v>0</v>
      </c>
    </row>
    <row r="14" spans="1:12" ht="19.5" customHeight="1">
      <c r="A14" s="79" t="s">
        <v>17</v>
      </c>
      <c r="B14" s="79"/>
      <c r="C14" s="11"/>
      <c r="D14" s="12" t="s">
        <v>18</v>
      </c>
      <c r="E14" s="93">
        <f>SUM(E15:H16)</f>
        <v>3582000.87</v>
      </c>
      <c r="F14" s="94"/>
      <c r="G14" s="94"/>
      <c r="H14" s="95"/>
      <c r="I14" s="23">
        <f>SUM(I15:I16)</f>
        <v>2589443</v>
      </c>
      <c r="J14" s="23">
        <f>SUM(J15:J16)</f>
        <v>4550815</v>
      </c>
      <c r="K14" s="14">
        <f t="shared" si="1"/>
        <v>72.29040678597043</v>
      </c>
      <c r="L14" s="14">
        <f t="shared" si="0"/>
        <v>175.7449381971335</v>
      </c>
    </row>
    <row r="15" spans="1:12" ht="19.5" customHeight="1">
      <c r="A15" s="24"/>
      <c r="B15" s="25"/>
      <c r="C15" s="26" t="s">
        <v>137</v>
      </c>
      <c r="D15" s="27" t="s">
        <v>138</v>
      </c>
      <c r="E15" s="28">
        <v>252.22</v>
      </c>
      <c r="F15" s="29"/>
      <c r="G15" s="29"/>
      <c r="H15" s="29"/>
      <c r="I15" s="30">
        <v>0</v>
      </c>
      <c r="J15" s="30">
        <v>4550815</v>
      </c>
      <c r="K15" s="20">
        <f>SUM(I15/E15)*100</f>
        <v>0</v>
      </c>
      <c r="L15" s="14">
        <v>0</v>
      </c>
    </row>
    <row r="16" spans="1:12" ht="19.5" customHeight="1">
      <c r="A16" s="84"/>
      <c r="B16" s="85"/>
      <c r="C16" s="2" t="s">
        <v>19</v>
      </c>
      <c r="D16" s="17" t="s">
        <v>20</v>
      </c>
      <c r="E16" s="72">
        <v>3581748.65</v>
      </c>
      <c r="F16" s="72"/>
      <c r="G16" s="72"/>
      <c r="H16" s="72"/>
      <c r="I16" s="19">
        <v>2589443</v>
      </c>
      <c r="J16" s="19">
        <v>0</v>
      </c>
      <c r="K16" s="20">
        <f>SUM(I16/E16)*100</f>
        <v>72.29549734038429</v>
      </c>
      <c r="L16" s="20">
        <f t="shared" si="0"/>
        <v>0</v>
      </c>
    </row>
    <row r="17" spans="1:12" ht="19.5" customHeight="1">
      <c r="A17" s="75">
        <v>630</v>
      </c>
      <c r="B17" s="76"/>
      <c r="C17" s="33"/>
      <c r="D17" s="34" t="s">
        <v>151</v>
      </c>
      <c r="E17" s="35">
        <f>SUM(E18:E18)</f>
        <v>5441.11</v>
      </c>
      <c r="F17" s="35">
        <f>SUM(F18:F18)</f>
        <v>0</v>
      </c>
      <c r="G17" s="35">
        <f>SUM(G18:G18)</f>
        <v>0</v>
      </c>
      <c r="H17" s="35">
        <f>SUM(H18:H18)</f>
        <v>0</v>
      </c>
      <c r="I17" s="35">
        <f>SUM(I18:I18)</f>
        <v>167331</v>
      </c>
      <c r="J17" s="35">
        <f>SUM(J18:J18)</f>
        <v>0</v>
      </c>
      <c r="K17" s="15">
        <f t="shared" si="1"/>
        <v>3075.3100010843377</v>
      </c>
      <c r="L17" s="15">
        <f t="shared" si="0"/>
        <v>0</v>
      </c>
    </row>
    <row r="18" spans="1:12" ht="19.5" customHeight="1">
      <c r="A18" s="21"/>
      <c r="B18" s="22"/>
      <c r="C18" s="2" t="s">
        <v>146</v>
      </c>
      <c r="D18" s="17" t="s">
        <v>147</v>
      </c>
      <c r="E18" s="31">
        <v>5441.11</v>
      </c>
      <c r="F18" s="32"/>
      <c r="G18" s="32"/>
      <c r="H18" s="32"/>
      <c r="I18" s="19">
        <v>167331</v>
      </c>
      <c r="J18" s="19">
        <v>0</v>
      </c>
      <c r="K18" s="36">
        <f t="shared" si="1"/>
        <v>3075.3100010843377</v>
      </c>
      <c r="L18" s="20">
        <f t="shared" si="0"/>
        <v>0</v>
      </c>
    </row>
    <row r="19" spans="1:12" ht="19.5" customHeight="1">
      <c r="A19" s="79" t="s">
        <v>21</v>
      </c>
      <c r="B19" s="79"/>
      <c r="C19" s="11"/>
      <c r="D19" s="12" t="s">
        <v>22</v>
      </c>
      <c r="E19" s="93">
        <f>SUM(E20)</f>
        <v>2960680.19</v>
      </c>
      <c r="F19" s="94"/>
      <c r="G19" s="94"/>
      <c r="H19" s="95"/>
      <c r="I19" s="23">
        <f>SUM(I20)</f>
        <v>3122306</v>
      </c>
      <c r="J19" s="23">
        <f>SUM(J20)</f>
        <v>1429440</v>
      </c>
      <c r="K19" s="14">
        <f t="shared" si="1"/>
        <v>105.45907695623147</v>
      </c>
      <c r="L19" s="14">
        <f t="shared" si="0"/>
        <v>45.78154735634496</v>
      </c>
    </row>
    <row r="20" spans="1:12" ht="19.5" customHeight="1">
      <c r="A20" s="90"/>
      <c r="B20" s="90"/>
      <c r="C20" s="2" t="s">
        <v>23</v>
      </c>
      <c r="D20" s="17" t="s">
        <v>24</v>
      </c>
      <c r="E20" s="72">
        <v>2960680.19</v>
      </c>
      <c r="F20" s="72"/>
      <c r="G20" s="72"/>
      <c r="H20" s="72"/>
      <c r="I20" s="19">
        <v>3122306</v>
      </c>
      <c r="J20" s="19">
        <v>1429440</v>
      </c>
      <c r="K20" s="36">
        <f t="shared" si="1"/>
        <v>105.45907695623147</v>
      </c>
      <c r="L20" s="20">
        <f t="shared" si="0"/>
        <v>45.78154735634496</v>
      </c>
    </row>
    <row r="21" spans="1:12" ht="19.5" customHeight="1">
      <c r="A21" s="79" t="s">
        <v>25</v>
      </c>
      <c r="B21" s="79"/>
      <c r="C21" s="11"/>
      <c r="D21" s="12" t="s">
        <v>26</v>
      </c>
      <c r="E21" s="93">
        <f>SUM(E22:H25)</f>
        <v>3393768.2600000002</v>
      </c>
      <c r="F21" s="94"/>
      <c r="G21" s="94"/>
      <c r="H21" s="95"/>
      <c r="I21" s="23">
        <f>SUM(I22:I25)</f>
        <v>3950095</v>
      </c>
      <c r="J21" s="23">
        <f>SUM(J22:J25)</f>
        <v>4325299</v>
      </c>
      <c r="K21" s="14">
        <f t="shared" si="1"/>
        <v>116.39259658819485</v>
      </c>
      <c r="L21" s="14">
        <f t="shared" si="0"/>
        <v>109.49860699552796</v>
      </c>
    </row>
    <row r="22" spans="1:12" ht="19.5" customHeight="1">
      <c r="A22" s="24"/>
      <c r="B22" s="25"/>
      <c r="C22" s="2" t="s">
        <v>179</v>
      </c>
      <c r="D22" s="17" t="s">
        <v>180</v>
      </c>
      <c r="E22" s="28">
        <v>0</v>
      </c>
      <c r="F22" s="37"/>
      <c r="G22" s="37"/>
      <c r="H22" s="37"/>
      <c r="I22" s="30">
        <v>0</v>
      </c>
      <c r="J22" s="30">
        <v>3258199</v>
      </c>
      <c r="K22" s="20">
        <v>0</v>
      </c>
      <c r="L22" s="20">
        <v>100</v>
      </c>
    </row>
    <row r="23" spans="1:12" ht="22.5" customHeight="1">
      <c r="A23" s="84"/>
      <c r="B23" s="85"/>
      <c r="C23" s="2" t="s">
        <v>27</v>
      </c>
      <c r="D23" s="17" t="s">
        <v>28</v>
      </c>
      <c r="E23" s="72">
        <v>90000</v>
      </c>
      <c r="F23" s="72"/>
      <c r="G23" s="72"/>
      <c r="H23" s="72"/>
      <c r="I23" s="19">
        <v>75000</v>
      </c>
      <c r="J23" s="19">
        <v>0</v>
      </c>
      <c r="K23" s="20">
        <f t="shared" si="1"/>
        <v>83.33333333333334</v>
      </c>
      <c r="L23" s="20">
        <v>0</v>
      </c>
    </row>
    <row r="24" spans="1:12" ht="22.5" customHeight="1">
      <c r="A24" s="84"/>
      <c r="B24" s="85"/>
      <c r="C24" s="2" t="s">
        <v>29</v>
      </c>
      <c r="D24" s="17" t="s">
        <v>30</v>
      </c>
      <c r="E24" s="72">
        <v>2469660.12</v>
      </c>
      <c r="F24" s="72"/>
      <c r="G24" s="72"/>
      <c r="H24" s="72"/>
      <c r="I24" s="19">
        <v>2893995</v>
      </c>
      <c r="J24" s="19">
        <v>0</v>
      </c>
      <c r="K24" s="20">
        <f t="shared" si="1"/>
        <v>117.18191408459882</v>
      </c>
      <c r="L24" s="20">
        <f t="shared" si="0"/>
        <v>0</v>
      </c>
    </row>
    <row r="25" spans="1:12" ht="22.5" customHeight="1">
      <c r="A25" s="86"/>
      <c r="B25" s="87"/>
      <c r="C25" s="2" t="s">
        <v>31</v>
      </c>
      <c r="D25" s="17" t="s">
        <v>32</v>
      </c>
      <c r="E25" s="72">
        <v>834108.14</v>
      </c>
      <c r="F25" s="72"/>
      <c r="G25" s="72"/>
      <c r="H25" s="72"/>
      <c r="I25" s="19">
        <v>981100</v>
      </c>
      <c r="J25" s="19">
        <v>1067100</v>
      </c>
      <c r="K25" s="20">
        <f t="shared" si="1"/>
        <v>117.62263823489363</v>
      </c>
      <c r="L25" s="20">
        <f t="shared" si="0"/>
        <v>108.76567118540414</v>
      </c>
    </row>
    <row r="26" spans="1:12" ht="22.5" customHeight="1">
      <c r="A26" s="79" t="s">
        <v>33</v>
      </c>
      <c r="B26" s="79"/>
      <c r="C26" s="11"/>
      <c r="D26" s="12" t="s">
        <v>34</v>
      </c>
      <c r="E26" s="93">
        <f>SUM(E27:H30)</f>
        <v>726113.9500000001</v>
      </c>
      <c r="F26" s="94"/>
      <c r="G26" s="94"/>
      <c r="H26" s="95"/>
      <c r="I26" s="23">
        <f>SUM(I27:I30)</f>
        <v>560089</v>
      </c>
      <c r="J26" s="23">
        <f>SUM(J27:J30)</f>
        <v>846551</v>
      </c>
      <c r="K26" s="14">
        <f t="shared" si="1"/>
        <v>77.13513836223639</v>
      </c>
      <c r="L26" s="14">
        <f t="shared" si="0"/>
        <v>151.14580004249325</v>
      </c>
    </row>
    <row r="27" spans="1:12" ht="22.5" customHeight="1">
      <c r="A27" s="88"/>
      <c r="B27" s="89"/>
      <c r="C27" s="2" t="s">
        <v>35</v>
      </c>
      <c r="D27" s="17" t="s">
        <v>36</v>
      </c>
      <c r="E27" s="72">
        <v>449019</v>
      </c>
      <c r="F27" s="72"/>
      <c r="G27" s="72"/>
      <c r="H27" s="72"/>
      <c r="I27" s="19">
        <v>386021</v>
      </c>
      <c r="J27" s="19">
        <v>147851</v>
      </c>
      <c r="K27" s="36">
        <f t="shared" si="1"/>
        <v>85.96985873649</v>
      </c>
      <c r="L27" s="36">
        <f t="shared" si="0"/>
        <v>38.301284127029355</v>
      </c>
    </row>
    <row r="28" spans="1:12" ht="22.5" customHeight="1">
      <c r="A28" s="84"/>
      <c r="B28" s="85"/>
      <c r="C28" s="2" t="s">
        <v>37</v>
      </c>
      <c r="D28" s="17" t="s">
        <v>38</v>
      </c>
      <c r="E28" s="72">
        <v>197008.42</v>
      </c>
      <c r="F28" s="72"/>
      <c r="G28" s="72"/>
      <c r="H28" s="72"/>
      <c r="I28" s="19">
        <v>130860</v>
      </c>
      <c r="J28" s="19">
        <v>95500</v>
      </c>
      <c r="K28" s="36">
        <f t="shared" si="1"/>
        <v>66.42355692208484</v>
      </c>
      <c r="L28" s="36">
        <f t="shared" si="0"/>
        <v>72.97875592235977</v>
      </c>
    </row>
    <row r="29" spans="1:12" ht="22.5" customHeight="1">
      <c r="A29" s="84"/>
      <c r="B29" s="85"/>
      <c r="C29" s="2" t="s">
        <v>39</v>
      </c>
      <c r="D29" s="17" t="s">
        <v>40</v>
      </c>
      <c r="E29" s="72">
        <v>41970.29</v>
      </c>
      <c r="F29" s="72"/>
      <c r="G29" s="72"/>
      <c r="H29" s="72"/>
      <c r="I29" s="19">
        <v>43208</v>
      </c>
      <c r="J29" s="19">
        <v>47000</v>
      </c>
      <c r="K29" s="36">
        <f t="shared" si="1"/>
        <v>102.94901464821902</v>
      </c>
      <c r="L29" s="36">
        <f t="shared" si="0"/>
        <v>108.77615256433995</v>
      </c>
    </row>
    <row r="30" spans="1:12" ht="22.5" customHeight="1">
      <c r="A30" s="38"/>
      <c r="B30" s="39"/>
      <c r="C30" s="2" t="s">
        <v>143</v>
      </c>
      <c r="D30" s="17" t="s">
        <v>108</v>
      </c>
      <c r="E30" s="31">
        <v>38116.24</v>
      </c>
      <c r="F30" s="32"/>
      <c r="G30" s="32"/>
      <c r="H30" s="32"/>
      <c r="I30" s="19">
        <v>0</v>
      </c>
      <c r="J30" s="19">
        <v>556200</v>
      </c>
      <c r="K30" s="36">
        <f t="shared" si="1"/>
        <v>0</v>
      </c>
      <c r="L30" s="36">
        <v>100</v>
      </c>
    </row>
    <row r="31" spans="1:12" ht="38.25" customHeight="1">
      <c r="A31" s="77" t="s">
        <v>165</v>
      </c>
      <c r="B31" s="78"/>
      <c r="C31" s="33"/>
      <c r="D31" s="34" t="s">
        <v>166</v>
      </c>
      <c r="E31" s="40">
        <f aca="true" t="shared" si="2" ref="E31:J31">SUM(E32)</f>
        <v>77436.33</v>
      </c>
      <c r="F31" s="40">
        <f t="shared" si="2"/>
        <v>0</v>
      </c>
      <c r="G31" s="40">
        <f t="shared" si="2"/>
        <v>0</v>
      </c>
      <c r="H31" s="40">
        <f t="shared" si="2"/>
        <v>0</v>
      </c>
      <c r="I31" s="40">
        <f t="shared" si="2"/>
        <v>0</v>
      </c>
      <c r="J31" s="40">
        <f t="shared" si="2"/>
        <v>0</v>
      </c>
      <c r="K31" s="15">
        <f t="shared" si="1"/>
        <v>0</v>
      </c>
      <c r="L31" s="15">
        <v>0</v>
      </c>
    </row>
    <row r="32" spans="1:12" ht="48.75" customHeight="1">
      <c r="A32" s="38"/>
      <c r="B32" s="39"/>
      <c r="C32" s="2" t="s">
        <v>167</v>
      </c>
      <c r="D32" s="17" t="s">
        <v>168</v>
      </c>
      <c r="E32" s="31">
        <v>77436.33</v>
      </c>
      <c r="F32" s="32"/>
      <c r="G32" s="32"/>
      <c r="H32" s="32"/>
      <c r="I32" s="19">
        <v>0</v>
      </c>
      <c r="J32" s="19">
        <v>0</v>
      </c>
      <c r="K32" s="20">
        <f t="shared" si="1"/>
        <v>0</v>
      </c>
      <c r="L32" s="20">
        <v>0</v>
      </c>
    </row>
    <row r="33" spans="1:12" ht="13.5" customHeight="1">
      <c r="A33" s="77" t="s">
        <v>152</v>
      </c>
      <c r="B33" s="78"/>
      <c r="C33" s="33"/>
      <c r="D33" s="34" t="s">
        <v>154</v>
      </c>
      <c r="E33" s="35">
        <f>SUM(E34)</f>
        <v>9306.23</v>
      </c>
      <c r="F33" s="41"/>
      <c r="G33" s="41"/>
      <c r="H33" s="41"/>
      <c r="I33" s="42">
        <f>SUM(I34)</f>
        <v>0</v>
      </c>
      <c r="J33" s="42">
        <f>SUM(J34)</f>
        <v>0</v>
      </c>
      <c r="K33" s="15">
        <f t="shared" si="1"/>
        <v>0</v>
      </c>
      <c r="L33" s="15">
        <v>0</v>
      </c>
    </row>
    <row r="34" spans="1:12" ht="13.5" customHeight="1">
      <c r="A34" s="24"/>
      <c r="B34" s="25"/>
      <c r="C34" s="26" t="s">
        <v>153</v>
      </c>
      <c r="D34" s="27" t="s">
        <v>155</v>
      </c>
      <c r="E34" s="28">
        <v>9306.23</v>
      </c>
      <c r="F34" s="37"/>
      <c r="G34" s="37"/>
      <c r="H34" s="37"/>
      <c r="I34" s="43">
        <v>0</v>
      </c>
      <c r="J34" s="43">
        <v>0</v>
      </c>
      <c r="K34" s="36">
        <f t="shared" si="1"/>
        <v>0</v>
      </c>
      <c r="L34" s="36">
        <v>0</v>
      </c>
    </row>
    <row r="35" spans="1:12" ht="22.5" customHeight="1">
      <c r="A35" s="100" t="s">
        <v>41</v>
      </c>
      <c r="B35" s="100"/>
      <c r="C35" s="11"/>
      <c r="D35" s="12" t="s">
        <v>42</v>
      </c>
      <c r="E35" s="93">
        <f>SUM(E36:H38)</f>
        <v>6345533.17</v>
      </c>
      <c r="F35" s="94"/>
      <c r="G35" s="94"/>
      <c r="H35" s="95"/>
      <c r="I35" s="23">
        <f>SUM(I36:I38)</f>
        <v>6168760</v>
      </c>
      <c r="J35" s="23">
        <f>SUM(J36:J38)</f>
        <v>6304315</v>
      </c>
      <c r="K35" s="14">
        <f t="shared" si="1"/>
        <v>97.21421092185388</v>
      </c>
      <c r="L35" s="14">
        <f t="shared" si="0"/>
        <v>102.19744324629261</v>
      </c>
    </row>
    <row r="36" spans="1:12" ht="23.25" customHeight="1">
      <c r="A36" s="80"/>
      <c r="B36" s="81"/>
      <c r="C36" s="44" t="s">
        <v>43</v>
      </c>
      <c r="D36" s="17" t="s">
        <v>44</v>
      </c>
      <c r="E36" s="72">
        <v>6332137.37</v>
      </c>
      <c r="F36" s="72"/>
      <c r="G36" s="72"/>
      <c r="H36" s="72"/>
      <c r="I36" s="19">
        <v>6167760</v>
      </c>
      <c r="J36" s="19">
        <v>6303115</v>
      </c>
      <c r="K36" s="36">
        <f t="shared" si="1"/>
        <v>97.40407763769029</v>
      </c>
      <c r="L36" s="36">
        <f t="shared" si="0"/>
        <v>102.19455685694645</v>
      </c>
    </row>
    <row r="37" spans="1:12" ht="15" customHeight="1">
      <c r="A37" s="80"/>
      <c r="B37" s="81"/>
      <c r="C37" s="44" t="s">
        <v>45</v>
      </c>
      <c r="D37" s="17" t="s">
        <v>46</v>
      </c>
      <c r="E37" s="72">
        <v>1300</v>
      </c>
      <c r="F37" s="72"/>
      <c r="G37" s="72"/>
      <c r="H37" s="72"/>
      <c r="I37" s="19">
        <v>1000</v>
      </c>
      <c r="J37" s="19">
        <v>1200</v>
      </c>
      <c r="K37" s="36">
        <f t="shared" si="1"/>
        <v>76.92307692307693</v>
      </c>
      <c r="L37" s="36">
        <f t="shared" si="0"/>
        <v>120</v>
      </c>
    </row>
    <row r="38" spans="1:12" ht="15" customHeight="1">
      <c r="A38" s="82"/>
      <c r="B38" s="83"/>
      <c r="C38" s="44" t="s">
        <v>144</v>
      </c>
      <c r="D38" s="17" t="s">
        <v>148</v>
      </c>
      <c r="E38" s="18">
        <v>12095.8</v>
      </c>
      <c r="F38" s="18"/>
      <c r="G38" s="18"/>
      <c r="H38" s="18"/>
      <c r="I38" s="19">
        <v>0</v>
      </c>
      <c r="J38" s="19">
        <v>0</v>
      </c>
      <c r="K38" s="36">
        <f t="shared" si="1"/>
        <v>0</v>
      </c>
      <c r="L38" s="36">
        <v>0</v>
      </c>
    </row>
    <row r="39" spans="1:12" ht="1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ht="13.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1:12" ht="45" customHeight="1">
      <c r="A41" s="109" t="s">
        <v>0</v>
      </c>
      <c r="B41" s="109"/>
      <c r="C41" s="46" t="s">
        <v>1</v>
      </c>
      <c r="D41" s="46" t="s">
        <v>2</v>
      </c>
      <c r="E41" s="109" t="s">
        <v>169</v>
      </c>
      <c r="F41" s="109"/>
      <c r="G41" s="109"/>
      <c r="H41" s="109"/>
      <c r="I41" s="47" t="s">
        <v>170</v>
      </c>
      <c r="J41" s="47" t="s">
        <v>171</v>
      </c>
      <c r="K41" s="48" t="s">
        <v>163</v>
      </c>
      <c r="L41" s="48" t="s">
        <v>181</v>
      </c>
    </row>
    <row r="42" spans="1:12" ht="11.25" customHeight="1">
      <c r="A42" s="90" t="s">
        <v>3</v>
      </c>
      <c r="B42" s="90"/>
      <c r="C42" s="2" t="s">
        <v>4</v>
      </c>
      <c r="D42" s="2" t="s">
        <v>5</v>
      </c>
      <c r="E42" s="90" t="s">
        <v>6</v>
      </c>
      <c r="F42" s="90"/>
      <c r="G42" s="90"/>
      <c r="H42" s="90"/>
      <c r="I42" s="3">
        <v>5</v>
      </c>
      <c r="J42" s="3">
        <v>6</v>
      </c>
      <c r="K42" s="5" t="s">
        <v>135</v>
      </c>
      <c r="L42" s="5" t="s">
        <v>136</v>
      </c>
    </row>
    <row r="43" spans="1:12" ht="51" customHeight="1">
      <c r="A43" s="108" t="s">
        <v>47</v>
      </c>
      <c r="B43" s="108"/>
      <c r="C43" s="11"/>
      <c r="D43" s="12" t="s">
        <v>48</v>
      </c>
      <c r="E43" s="93">
        <f>SUM(E44:H45)</f>
        <v>61196761.58</v>
      </c>
      <c r="F43" s="94"/>
      <c r="G43" s="94"/>
      <c r="H43" s="95"/>
      <c r="I43" s="23">
        <f>SUM(I44:I45)</f>
        <v>65728701</v>
      </c>
      <c r="J43" s="23">
        <f>SUM(J44:J45)</f>
        <v>71851567</v>
      </c>
      <c r="K43" s="15">
        <f>SUM(I43/E43)*100</f>
        <v>107.40552163708136</v>
      </c>
      <c r="L43" s="14">
        <f>SUM(J43/I43)*100</f>
        <v>109.3153613365948</v>
      </c>
    </row>
    <row r="44" spans="1:12" ht="31.5" customHeight="1">
      <c r="A44" s="88"/>
      <c r="B44" s="89"/>
      <c r="C44" s="2" t="s">
        <v>49</v>
      </c>
      <c r="D44" s="17" t="s">
        <v>50</v>
      </c>
      <c r="E44" s="72">
        <v>6227513.58</v>
      </c>
      <c r="F44" s="72"/>
      <c r="G44" s="72"/>
      <c r="H44" s="72"/>
      <c r="I44" s="19">
        <v>5985000</v>
      </c>
      <c r="J44" s="19">
        <v>6455000</v>
      </c>
      <c r="K44" s="20">
        <f aca="true" t="shared" si="3" ref="K44:K71">SUM(I44/E44)*100</f>
        <v>96.10577196043626</v>
      </c>
      <c r="L44" s="20">
        <f aca="true" t="shared" si="4" ref="L44:L71">SUM(J44/I44)*100</f>
        <v>107.8529657477026</v>
      </c>
    </row>
    <row r="45" spans="1:12" ht="26.25" customHeight="1">
      <c r="A45" s="84"/>
      <c r="B45" s="85"/>
      <c r="C45" s="2" t="s">
        <v>51</v>
      </c>
      <c r="D45" s="17" t="s">
        <v>52</v>
      </c>
      <c r="E45" s="72">
        <v>54969248</v>
      </c>
      <c r="F45" s="72"/>
      <c r="G45" s="72"/>
      <c r="H45" s="72"/>
      <c r="I45" s="19">
        <v>59743701</v>
      </c>
      <c r="J45" s="19">
        <v>65396567</v>
      </c>
      <c r="K45" s="20">
        <f t="shared" si="3"/>
        <v>108.6856800369545</v>
      </c>
      <c r="L45" s="20">
        <f t="shared" si="4"/>
        <v>109.46186109226812</v>
      </c>
    </row>
    <row r="46" spans="1:12" ht="15" customHeight="1">
      <c r="A46" s="79" t="s">
        <v>53</v>
      </c>
      <c r="B46" s="79"/>
      <c r="C46" s="11"/>
      <c r="D46" s="12" t="s">
        <v>54</v>
      </c>
      <c r="E46" s="93">
        <f>SUM(E47:H51)</f>
        <v>51751366.47</v>
      </c>
      <c r="F46" s="94"/>
      <c r="G46" s="94"/>
      <c r="H46" s="95"/>
      <c r="I46" s="23">
        <f>SUM(I47:I51)</f>
        <v>51741106</v>
      </c>
      <c r="J46" s="23">
        <f>SUM(J47:J51)</f>
        <v>52790403</v>
      </c>
      <c r="K46" s="15">
        <f t="shared" si="3"/>
        <v>99.9801735283532</v>
      </c>
      <c r="L46" s="14">
        <f t="shared" si="4"/>
        <v>102.02797559062616</v>
      </c>
    </row>
    <row r="47" spans="1:12" ht="27.75" customHeight="1">
      <c r="A47" s="88"/>
      <c r="B47" s="89"/>
      <c r="C47" s="2" t="s">
        <v>55</v>
      </c>
      <c r="D47" s="17" t="s">
        <v>56</v>
      </c>
      <c r="E47" s="72">
        <v>47339018</v>
      </c>
      <c r="F47" s="72"/>
      <c r="G47" s="72"/>
      <c r="H47" s="72"/>
      <c r="I47" s="19">
        <v>48478165</v>
      </c>
      <c r="J47" s="19">
        <v>50542610</v>
      </c>
      <c r="K47" s="20">
        <f t="shared" si="3"/>
        <v>102.40635959115163</v>
      </c>
      <c r="L47" s="20">
        <f t="shared" si="4"/>
        <v>104.25850483408354</v>
      </c>
    </row>
    <row r="48" spans="1:12" ht="27.75" customHeight="1">
      <c r="A48" s="84"/>
      <c r="B48" s="85"/>
      <c r="C48" s="2" t="s">
        <v>127</v>
      </c>
      <c r="D48" s="17" t="s">
        <v>129</v>
      </c>
      <c r="E48" s="18">
        <v>960456</v>
      </c>
      <c r="F48" s="18"/>
      <c r="G48" s="18"/>
      <c r="H48" s="18"/>
      <c r="I48" s="19">
        <v>308091</v>
      </c>
      <c r="J48" s="19">
        <v>0</v>
      </c>
      <c r="K48" s="20">
        <f t="shared" si="3"/>
        <v>32.0775756515655</v>
      </c>
      <c r="L48" s="20">
        <f t="shared" si="4"/>
        <v>0</v>
      </c>
    </row>
    <row r="49" spans="1:12" ht="21.75" customHeight="1">
      <c r="A49" s="84"/>
      <c r="B49" s="85"/>
      <c r="C49" s="2" t="s">
        <v>156</v>
      </c>
      <c r="D49" s="17" t="s">
        <v>157</v>
      </c>
      <c r="E49" s="18">
        <v>348843</v>
      </c>
      <c r="F49" s="18"/>
      <c r="G49" s="18"/>
      <c r="H49" s="18"/>
      <c r="I49" s="19">
        <v>912341</v>
      </c>
      <c r="J49" s="19">
        <v>2127793</v>
      </c>
      <c r="K49" s="20">
        <f t="shared" si="3"/>
        <v>261.53341187869614</v>
      </c>
      <c r="L49" s="20">
        <f t="shared" si="4"/>
        <v>233.22343290502124</v>
      </c>
    </row>
    <row r="50" spans="1:12" ht="13.5" customHeight="1">
      <c r="A50" s="84"/>
      <c r="B50" s="85"/>
      <c r="C50" s="2" t="s">
        <v>57</v>
      </c>
      <c r="D50" s="17" t="s">
        <v>58</v>
      </c>
      <c r="E50" s="72">
        <v>1400885.47</v>
      </c>
      <c r="F50" s="72"/>
      <c r="G50" s="72"/>
      <c r="H50" s="72"/>
      <c r="I50" s="19">
        <v>645125</v>
      </c>
      <c r="J50" s="19">
        <v>120000</v>
      </c>
      <c r="K50" s="20">
        <f t="shared" si="3"/>
        <v>46.051230726234884</v>
      </c>
      <c r="L50" s="20">
        <f t="shared" si="4"/>
        <v>18.601046308854873</v>
      </c>
    </row>
    <row r="51" spans="1:12" ht="22.5" customHeight="1">
      <c r="A51" s="86"/>
      <c r="B51" s="87"/>
      <c r="C51" s="2" t="s">
        <v>59</v>
      </c>
      <c r="D51" s="17" t="s">
        <v>60</v>
      </c>
      <c r="E51" s="72">
        <v>1702164</v>
      </c>
      <c r="F51" s="72"/>
      <c r="G51" s="72"/>
      <c r="H51" s="72"/>
      <c r="I51" s="19">
        <v>1397384</v>
      </c>
      <c r="J51" s="19">
        <v>0</v>
      </c>
      <c r="K51" s="20">
        <f t="shared" si="3"/>
        <v>82.09455728120206</v>
      </c>
      <c r="L51" s="20">
        <f t="shared" si="4"/>
        <v>0</v>
      </c>
    </row>
    <row r="52" spans="1:12" ht="15" customHeight="1">
      <c r="A52" s="79" t="s">
        <v>61</v>
      </c>
      <c r="B52" s="79"/>
      <c r="C52" s="11"/>
      <c r="D52" s="12" t="s">
        <v>62</v>
      </c>
      <c r="E52" s="93">
        <f>SUM(E53:H59)</f>
        <v>1864149.34</v>
      </c>
      <c r="F52" s="94"/>
      <c r="G52" s="94"/>
      <c r="H52" s="95"/>
      <c r="I52" s="23">
        <f>SUM(I53:I59)</f>
        <v>1292743</v>
      </c>
      <c r="J52" s="23">
        <f>SUM(J53:J59)</f>
        <v>1680365</v>
      </c>
      <c r="K52" s="15">
        <f t="shared" si="3"/>
        <v>69.34760924250844</v>
      </c>
      <c r="L52" s="14">
        <f t="shared" si="4"/>
        <v>129.9844594014433</v>
      </c>
    </row>
    <row r="53" spans="1:12" ht="18" customHeight="1">
      <c r="A53" s="88"/>
      <c r="B53" s="89"/>
      <c r="C53" s="2" t="s">
        <v>63</v>
      </c>
      <c r="D53" s="17" t="s">
        <v>64</v>
      </c>
      <c r="E53" s="72">
        <v>111283.73</v>
      </c>
      <c r="F53" s="72"/>
      <c r="G53" s="72"/>
      <c r="H53" s="72"/>
      <c r="I53" s="19">
        <v>24114</v>
      </c>
      <c r="J53" s="19">
        <v>9930</v>
      </c>
      <c r="K53" s="20">
        <f t="shared" si="3"/>
        <v>21.66893579142252</v>
      </c>
      <c r="L53" s="20">
        <f t="shared" si="4"/>
        <v>41.179397860164215</v>
      </c>
    </row>
    <row r="54" spans="1:12" ht="18" customHeight="1">
      <c r="A54" s="84"/>
      <c r="B54" s="85"/>
      <c r="C54" s="2" t="s">
        <v>172</v>
      </c>
      <c r="D54" s="17" t="s">
        <v>173</v>
      </c>
      <c r="E54" s="18">
        <v>0</v>
      </c>
      <c r="F54" s="18"/>
      <c r="G54" s="18"/>
      <c r="H54" s="18"/>
      <c r="I54" s="19">
        <v>15625</v>
      </c>
      <c r="J54" s="19">
        <v>0</v>
      </c>
      <c r="K54" s="20">
        <v>0</v>
      </c>
      <c r="L54" s="20">
        <f t="shared" si="4"/>
        <v>0</v>
      </c>
    </row>
    <row r="55" spans="1:12" ht="18" customHeight="1">
      <c r="A55" s="84"/>
      <c r="B55" s="85"/>
      <c r="C55" s="2" t="s">
        <v>139</v>
      </c>
      <c r="D55" s="17" t="s">
        <v>140</v>
      </c>
      <c r="E55" s="18">
        <v>125</v>
      </c>
      <c r="F55" s="18"/>
      <c r="G55" s="18"/>
      <c r="H55" s="18"/>
      <c r="I55" s="19">
        <v>25250</v>
      </c>
      <c r="J55" s="19">
        <v>0</v>
      </c>
      <c r="K55" s="20">
        <f t="shared" si="3"/>
        <v>20200</v>
      </c>
      <c r="L55" s="20">
        <f t="shared" si="4"/>
        <v>0</v>
      </c>
    </row>
    <row r="56" spans="1:12" ht="18" customHeight="1">
      <c r="A56" s="84"/>
      <c r="B56" s="85"/>
      <c r="C56" s="2" t="s">
        <v>65</v>
      </c>
      <c r="D56" s="17" t="s">
        <v>66</v>
      </c>
      <c r="E56" s="72">
        <v>228846.05</v>
      </c>
      <c r="F56" s="72"/>
      <c r="G56" s="72"/>
      <c r="H56" s="72"/>
      <c r="I56" s="19">
        <v>29354</v>
      </c>
      <c r="J56" s="19">
        <v>404550</v>
      </c>
      <c r="K56" s="20">
        <f t="shared" si="3"/>
        <v>12.826963803832314</v>
      </c>
      <c r="L56" s="20">
        <f t="shared" si="4"/>
        <v>1378.1767391156231</v>
      </c>
    </row>
    <row r="57" spans="1:12" ht="18" customHeight="1">
      <c r="A57" s="84"/>
      <c r="B57" s="85"/>
      <c r="C57" s="2" t="s">
        <v>67</v>
      </c>
      <c r="D57" s="17" t="s">
        <v>68</v>
      </c>
      <c r="E57" s="72">
        <v>1523894.56</v>
      </c>
      <c r="F57" s="72"/>
      <c r="G57" s="72"/>
      <c r="H57" s="72"/>
      <c r="I57" s="19">
        <v>173350</v>
      </c>
      <c r="J57" s="19">
        <v>17270</v>
      </c>
      <c r="K57" s="20">
        <f t="shared" si="3"/>
        <v>11.375458942513712</v>
      </c>
      <c r="L57" s="20">
        <f t="shared" si="4"/>
        <v>9.962503605422555</v>
      </c>
    </row>
    <row r="58" spans="1:12" ht="60.75" customHeight="1">
      <c r="A58" s="84"/>
      <c r="B58" s="85"/>
      <c r="C58" s="2" t="s">
        <v>174</v>
      </c>
      <c r="D58" s="17" t="s">
        <v>175</v>
      </c>
      <c r="E58" s="31">
        <v>0</v>
      </c>
      <c r="F58" s="32"/>
      <c r="G58" s="32"/>
      <c r="H58" s="32"/>
      <c r="I58" s="19">
        <v>665</v>
      </c>
      <c r="J58" s="19">
        <v>0</v>
      </c>
      <c r="K58" s="20">
        <v>0</v>
      </c>
      <c r="L58" s="20">
        <f t="shared" si="4"/>
        <v>0</v>
      </c>
    </row>
    <row r="59" spans="1:12" ht="15" customHeight="1">
      <c r="A59" s="102"/>
      <c r="B59" s="103"/>
      <c r="C59" s="2" t="s">
        <v>128</v>
      </c>
      <c r="D59" s="17" t="s">
        <v>108</v>
      </c>
      <c r="E59" s="31">
        <v>0</v>
      </c>
      <c r="F59" s="32"/>
      <c r="G59" s="32"/>
      <c r="H59" s="32"/>
      <c r="I59" s="19">
        <v>1024385</v>
      </c>
      <c r="J59" s="19">
        <v>1248615</v>
      </c>
      <c r="K59" s="20">
        <v>0</v>
      </c>
      <c r="L59" s="20">
        <f t="shared" si="4"/>
        <v>121.88923109963538</v>
      </c>
    </row>
    <row r="60" spans="1:12" ht="15" customHeight="1">
      <c r="A60" s="79" t="s">
        <v>69</v>
      </c>
      <c r="B60" s="79"/>
      <c r="C60" s="11"/>
      <c r="D60" s="12" t="s">
        <v>70</v>
      </c>
      <c r="E60" s="93">
        <f>SUM(E61:H62)</f>
        <v>8564524.549999999</v>
      </c>
      <c r="F60" s="94"/>
      <c r="G60" s="94"/>
      <c r="H60" s="95"/>
      <c r="I60" s="23">
        <f>SUM(I61:I62)</f>
        <v>7957408</v>
      </c>
      <c r="J60" s="23">
        <f>SUM(J61:J62)</f>
        <v>6537200</v>
      </c>
      <c r="K60" s="15">
        <f t="shared" si="3"/>
        <v>92.91126382491368</v>
      </c>
      <c r="L60" s="14">
        <f t="shared" si="4"/>
        <v>82.15237926721866</v>
      </c>
    </row>
    <row r="61" spans="1:12" ht="13.5" customHeight="1">
      <c r="A61" s="84"/>
      <c r="B61" s="85"/>
      <c r="C61" s="2" t="s">
        <v>100</v>
      </c>
      <c r="D61" s="17" t="s">
        <v>109</v>
      </c>
      <c r="E61" s="97">
        <v>15.45</v>
      </c>
      <c r="F61" s="98"/>
      <c r="G61" s="98"/>
      <c r="H61" s="99"/>
      <c r="I61" s="19">
        <v>2708</v>
      </c>
      <c r="J61" s="19">
        <v>0</v>
      </c>
      <c r="K61" s="20">
        <f t="shared" si="3"/>
        <v>17527.508090614887</v>
      </c>
      <c r="L61" s="20">
        <v>0</v>
      </c>
    </row>
    <row r="62" spans="1:12" ht="33.75" customHeight="1">
      <c r="A62" s="86"/>
      <c r="B62" s="87"/>
      <c r="C62" s="2" t="s">
        <v>71</v>
      </c>
      <c r="D62" s="17" t="s">
        <v>72</v>
      </c>
      <c r="E62" s="72">
        <v>8564509.1</v>
      </c>
      <c r="F62" s="72"/>
      <c r="G62" s="72"/>
      <c r="H62" s="72"/>
      <c r="I62" s="19">
        <v>7954700</v>
      </c>
      <c r="J62" s="19">
        <v>6537200</v>
      </c>
      <c r="K62" s="20">
        <f t="shared" si="3"/>
        <v>92.87981257442999</v>
      </c>
      <c r="L62" s="20">
        <f t="shared" si="4"/>
        <v>82.18034621041649</v>
      </c>
    </row>
    <row r="63" spans="1:12" ht="15" customHeight="1">
      <c r="A63" s="100" t="s">
        <v>73</v>
      </c>
      <c r="B63" s="100"/>
      <c r="C63" s="11"/>
      <c r="D63" s="12" t="s">
        <v>74</v>
      </c>
      <c r="E63" s="93">
        <f>SUM(E64:H73)</f>
        <v>9601353.04</v>
      </c>
      <c r="F63" s="94"/>
      <c r="G63" s="94"/>
      <c r="H63" s="95"/>
      <c r="I63" s="49">
        <f>SUM(I64:I73)</f>
        <v>9280287</v>
      </c>
      <c r="J63" s="23">
        <f>SUM(J64:J73)</f>
        <v>9764050</v>
      </c>
      <c r="K63" s="15">
        <f t="shared" si="3"/>
        <v>96.65603338756098</v>
      </c>
      <c r="L63" s="14">
        <f t="shared" si="4"/>
        <v>105.21280214717497</v>
      </c>
    </row>
    <row r="64" spans="1:12" ht="12.75" customHeight="1">
      <c r="A64" s="50"/>
      <c r="B64" s="51"/>
      <c r="C64" s="44" t="s">
        <v>75</v>
      </c>
      <c r="D64" s="17" t="s">
        <v>76</v>
      </c>
      <c r="E64" s="72">
        <v>760412.1</v>
      </c>
      <c r="F64" s="72"/>
      <c r="G64" s="72"/>
      <c r="H64" s="72"/>
      <c r="I64" s="52">
        <v>550833</v>
      </c>
      <c r="J64" s="19">
        <v>525918</v>
      </c>
      <c r="K64" s="20">
        <f t="shared" si="3"/>
        <v>72.43874735817592</v>
      </c>
      <c r="L64" s="20">
        <f t="shared" si="4"/>
        <v>95.47685051549199</v>
      </c>
    </row>
    <row r="65" spans="1:12" ht="11.25" customHeight="1">
      <c r="A65" s="53"/>
      <c r="B65" s="54"/>
      <c r="C65" s="44" t="s">
        <v>77</v>
      </c>
      <c r="D65" s="17" t="s">
        <v>78</v>
      </c>
      <c r="E65" s="72">
        <v>5945559.41</v>
      </c>
      <c r="F65" s="72"/>
      <c r="G65" s="72"/>
      <c r="H65" s="72"/>
      <c r="I65" s="52">
        <v>6122804</v>
      </c>
      <c r="J65" s="19">
        <v>6705622</v>
      </c>
      <c r="K65" s="20">
        <f t="shared" si="3"/>
        <v>102.98112553886666</v>
      </c>
      <c r="L65" s="20">
        <f t="shared" si="4"/>
        <v>109.51880870267937</v>
      </c>
    </row>
    <row r="66" spans="1:12" ht="12.75" customHeight="1">
      <c r="A66" s="53"/>
      <c r="B66" s="54"/>
      <c r="C66" s="44" t="s">
        <v>79</v>
      </c>
      <c r="D66" s="17" t="s">
        <v>80</v>
      </c>
      <c r="E66" s="72">
        <v>1399742.25</v>
      </c>
      <c r="F66" s="72"/>
      <c r="G66" s="72"/>
      <c r="H66" s="72"/>
      <c r="I66" s="52">
        <v>1394330</v>
      </c>
      <c r="J66" s="19">
        <v>1409330</v>
      </c>
      <c r="K66" s="20">
        <f t="shared" si="3"/>
        <v>99.61333952733084</v>
      </c>
      <c r="L66" s="20">
        <f t="shared" si="4"/>
        <v>101.07578550271457</v>
      </c>
    </row>
    <row r="67" spans="1:12" ht="15" customHeight="1">
      <c r="A67" s="53"/>
      <c r="B67" s="54"/>
      <c r="C67" s="44" t="s">
        <v>81</v>
      </c>
      <c r="D67" s="17" t="s">
        <v>82</v>
      </c>
      <c r="E67" s="72">
        <v>1070090.86</v>
      </c>
      <c r="F67" s="72"/>
      <c r="G67" s="72"/>
      <c r="H67" s="72"/>
      <c r="I67" s="52">
        <v>911953</v>
      </c>
      <c r="J67" s="19">
        <v>1080040</v>
      </c>
      <c r="K67" s="20">
        <f t="shared" si="3"/>
        <v>85.22201563332668</v>
      </c>
      <c r="L67" s="20">
        <f t="shared" si="4"/>
        <v>118.43154197639572</v>
      </c>
    </row>
    <row r="68" spans="1:12" ht="30" customHeight="1">
      <c r="A68" s="53"/>
      <c r="B68" s="54"/>
      <c r="C68" s="16" t="s">
        <v>176</v>
      </c>
      <c r="D68" s="55" t="s">
        <v>177</v>
      </c>
      <c r="E68" s="56">
        <v>0</v>
      </c>
      <c r="F68" s="57"/>
      <c r="G68" s="57"/>
      <c r="H68" s="57"/>
      <c r="I68" s="52">
        <v>5076</v>
      </c>
      <c r="J68" s="19">
        <v>0</v>
      </c>
      <c r="K68" s="20">
        <v>0</v>
      </c>
      <c r="L68" s="20">
        <f t="shared" si="4"/>
        <v>0</v>
      </c>
    </row>
    <row r="69" spans="1:12" ht="63.75" customHeight="1">
      <c r="A69" s="111"/>
      <c r="B69" s="124"/>
      <c r="C69" s="58" t="s">
        <v>101</v>
      </c>
      <c r="D69" s="59" t="s">
        <v>110</v>
      </c>
      <c r="E69" s="116">
        <v>428.49</v>
      </c>
      <c r="F69" s="117"/>
      <c r="G69" s="117"/>
      <c r="H69" s="118"/>
      <c r="I69" s="52">
        <v>200</v>
      </c>
      <c r="J69" s="19">
        <v>400</v>
      </c>
      <c r="K69" s="20">
        <f t="shared" si="3"/>
        <v>46.67553501832015</v>
      </c>
      <c r="L69" s="20">
        <f t="shared" si="4"/>
        <v>200</v>
      </c>
    </row>
    <row r="70" spans="1:12" ht="12.75" customHeight="1">
      <c r="A70" s="111"/>
      <c r="B70" s="124"/>
      <c r="C70" s="39" t="s">
        <v>83</v>
      </c>
      <c r="D70" s="60" t="s">
        <v>84</v>
      </c>
      <c r="E70" s="129">
        <v>5016.96</v>
      </c>
      <c r="F70" s="129"/>
      <c r="G70" s="129"/>
      <c r="H70" s="129"/>
      <c r="I70" s="61">
        <v>4500</v>
      </c>
      <c r="J70" s="62">
        <v>2500</v>
      </c>
      <c r="K70" s="20">
        <f t="shared" si="3"/>
        <v>89.69575200918484</v>
      </c>
      <c r="L70" s="20">
        <f t="shared" si="4"/>
        <v>55.55555555555556</v>
      </c>
    </row>
    <row r="71" spans="1:12" ht="33" customHeight="1">
      <c r="A71" s="111"/>
      <c r="B71" s="124"/>
      <c r="C71" s="44" t="s">
        <v>102</v>
      </c>
      <c r="D71" s="17" t="s">
        <v>111</v>
      </c>
      <c r="E71" s="97">
        <v>365.87</v>
      </c>
      <c r="F71" s="98"/>
      <c r="G71" s="98"/>
      <c r="H71" s="99"/>
      <c r="I71" s="52">
        <v>5469</v>
      </c>
      <c r="J71" s="19">
        <v>240</v>
      </c>
      <c r="K71" s="20">
        <f t="shared" si="3"/>
        <v>1494.7932325689453</v>
      </c>
      <c r="L71" s="20">
        <f t="shared" si="4"/>
        <v>4.3883708173340645</v>
      </c>
    </row>
    <row r="72" spans="1:12" ht="33" customHeight="1">
      <c r="A72" s="111"/>
      <c r="B72" s="124"/>
      <c r="C72" s="44" t="s">
        <v>85</v>
      </c>
      <c r="D72" s="17" t="s">
        <v>86</v>
      </c>
      <c r="E72" s="72">
        <v>183951.2</v>
      </c>
      <c r="F72" s="72"/>
      <c r="G72" s="72"/>
      <c r="H72" s="72"/>
      <c r="I72" s="52">
        <v>97781</v>
      </c>
      <c r="J72" s="19">
        <v>40000</v>
      </c>
      <c r="K72" s="20">
        <f>SUM(I72/E72)*100</f>
        <v>53.15594570733977</v>
      </c>
      <c r="L72" s="20">
        <f>SUM(J72/I72)*100</f>
        <v>40.90774281302094</v>
      </c>
    </row>
    <row r="73" spans="1:12" ht="15" customHeight="1">
      <c r="A73" s="125"/>
      <c r="B73" s="126"/>
      <c r="C73" s="44" t="s">
        <v>162</v>
      </c>
      <c r="D73" s="17" t="s">
        <v>108</v>
      </c>
      <c r="E73" s="72">
        <v>235785.9</v>
      </c>
      <c r="F73" s="72"/>
      <c r="G73" s="72"/>
      <c r="H73" s="72"/>
      <c r="I73" s="52">
        <v>187341</v>
      </c>
      <c r="J73" s="19">
        <v>0</v>
      </c>
      <c r="K73" s="20">
        <f>SUM(I73/E73)*100</f>
        <v>79.45386047257279</v>
      </c>
      <c r="L73" s="20">
        <f>SUM(J73/I73)*100</f>
        <v>0</v>
      </c>
    </row>
    <row r="74" spans="1:12" ht="13.5" customHeight="1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8.25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ht="47.25" customHeight="1">
      <c r="A76" s="109" t="s">
        <v>0</v>
      </c>
      <c r="B76" s="109"/>
      <c r="C76" s="46" t="s">
        <v>1</v>
      </c>
      <c r="D76" s="46" t="s">
        <v>2</v>
      </c>
      <c r="E76" s="109" t="s">
        <v>169</v>
      </c>
      <c r="F76" s="109"/>
      <c r="G76" s="109"/>
      <c r="H76" s="109"/>
      <c r="I76" s="47" t="s">
        <v>170</v>
      </c>
      <c r="J76" s="47" t="s">
        <v>171</v>
      </c>
      <c r="K76" s="48" t="s">
        <v>163</v>
      </c>
      <c r="L76" s="48" t="s">
        <v>181</v>
      </c>
    </row>
    <row r="77" spans="1:12" ht="13.5" customHeight="1">
      <c r="A77" s="90" t="s">
        <v>3</v>
      </c>
      <c r="B77" s="90"/>
      <c r="C77" s="2" t="s">
        <v>4</v>
      </c>
      <c r="D77" s="2" t="s">
        <v>5</v>
      </c>
      <c r="E77" s="90" t="s">
        <v>6</v>
      </c>
      <c r="F77" s="90"/>
      <c r="G77" s="90"/>
      <c r="H77" s="90"/>
      <c r="I77" s="3">
        <v>5</v>
      </c>
      <c r="J77" s="3">
        <v>6</v>
      </c>
      <c r="K77" s="5" t="s">
        <v>135</v>
      </c>
      <c r="L77" s="5" t="s">
        <v>136</v>
      </c>
    </row>
    <row r="78" spans="1:12" ht="25.5" customHeight="1">
      <c r="A78" s="110" t="s">
        <v>87</v>
      </c>
      <c r="B78" s="110"/>
      <c r="C78" s="11"/>
      <c r="D78" s="12" t="s">
        <v>88</v>
      </c>
      <c r="E78" s="93">
        <f>SUM(E79:H84)</f>
        <v>12848395.379999999</v>
      </c>
      <c r="F78" s="94"/>
      <c r="G78" s="94"/>
      <c r="H78" s="95"/>
      <c r="I78" s="23">
        <f>SUM(I79:I84)</f>
        <v>7791152</v>
      </c>
      <c r="J78" s="23">
        <f>SUM(J79:J84)</f>
        <v>3064200</v>
      </c>
      <c r="K78" s="14">
        <f aca="true" t="shared" si="5" ref="K78:K100">SUM(I78/E78)*100</f>
        <v>60.6391052701244</v>
      </c>
      <c r="L78" s="14">
        <f>SUM(J78/I78)*100</f>
        <v>39.32922884831409</v>
      </c>
    </row>
    <row r="79" spans="1:12" ht="29.25" customHeight="1">
      <c r="A79" s="50"/>
      <c r="B79" s="51"/>
      <c r="C79" s="44" t="s">
        <v>103</v>
      </c>
      <c r="D79" s="17" t="s">
        <v>112</v>
      </c>
      <c r="E79" s="97">
        <v>12228.03</v>
      </c>
      <c r="F79" s="98"/>
      <c r="G79" s="98"/>
      <c r="H79" s="99"/>
      <c r="I79" s="19">
        <v>11800</v>
      </c>
      <c r="J79" s="19">
        <v>11800</v>
      </c>
      <c r="K79" s="20">
        <f t="shared" si="5"/>
        <v>96.49959969021992</v>
      </c>
      <c r="L79" s="20">
        <f>SUM(J79/I79)*100</f>
        <v>100</v>
      </c>
    </row>
    <row r="80" spans="1:12" ht="24.75" customHeight="1">
      <c r="A80" s="111"/>
      <c r="B80" s="112"/>
      <c r="C80" s="44" t="s">
        <v>89</v>
      </c>
      <c r="D80" s="17" t="s">
        <v>90</v>
      </c>
      <c r="E80" s="72">
        <v>212415.8</v>
      </c>
      <c r="F80" s="72"/>
      <c r="G80" s="72"/>
      <c r="H80" s="72"/>
      <c r="I80" s="19">
        <v>249000</v>
      </c>
      <c r="J80" s="19">
        <v>251000</v>
      </c>
      <c r="K80" s="20">
        <f t="shared" si="5"/>
        <v>117.22291844580299</v>
      </c>
      <c r="L80" s="20">
        <f>SUM(J80/I80)*100</f>
        <v>100.80321285140563</v>
      </c>
    </row>
    <row r="81" spans="1:12" ht="28.5" customHeight="1">
      <c r="A81" s="113"/>
      <c r="B81" s="112"/>
      <c r="C81" s="44" t="s">
        <v>91</v>
      </c>
      <c r="D81" s="17" t="s">
        <v>92</v>
      </c>
      <c r="E81" s="72">
        <v>32423.37</v>
      </c>
      <c r="F81" s="72"/>
      <c r="G81" s="72"/>
      <c r="H81" s="72"/>
      <c r="I81" s="19">
        <v>20000</v>
      </c>
      <c r="J81" s="19">
        <v>15000</v>
      </c>
      <c r="K81" s="20">
        <f t="shared" si="5"/>
        <v>61.68390269117615</v>
      </c>
      <c r="L81" s="20">
        <f>SUM(J81/I81)*100</f>
        <v>75</v>
      </c>
    </row>
    <row r="82" spans="1:12" ht="25.5" customHeight="1">
      <c r="A82" s="113"/>
      <c r="B82" s="112"/>
      <c r="C82" s="44" t="s">
        <v>93</v>
      </c>
      <c r="D82" s="17" t="s">
        <v>94</v>
      </c>
      <c r="E82" s="72">
        <v>11848463.62</v>
      </c>
      <c r="F82" s="72"/>
      <c r="G82" s="72"/>
      <c r="H82" s="72"/>
      <c r="I82" s="19">
        <v>7005081</v>
      </c>
      <c r="J82" s="19">
        <v>2786400</v>
      </c>
      <c r="K82" s="20">
        <f t="shared" si="5"/>
        <v>59.122272934826306</v>
      </c>
      <c r="L82" s="20">
        <f>SUM(J82/I82)*100</f>
        <v>39.77684198084219</v>
      </c>
    </row>
    <row r="83" spans="1:12" ht="25.5" customHeight="1">
      <c r="A83" s="113"/>
      <c r="B83" s="112"/>
      <c r="C83" s="44" t="s">
        <v>115</v>
      </c>
      <c r="D83" s="17" t="s">
        <v>116</v>
      </c>
      <c r="E83" s="31">
        <v>14341</v>
      </c>
      <c r="F83" s="32"/>
      <c r="G83" s="32"/>
      <c r="H83" s="32"/>
      <c r="I83" s="19">
        <v>0</v>
      </c>
      <c r="J83" s="19">
        <v>0</v>
      </c>
      <c r="K83" s="20">
        <v>0</v>
      </c>
      <c r="L83" s="20">
        <v>0</v>
      </c>
    </row>
    <row r="84" spans="1:12" ht="25.5" customHeight="1">
      <c r="A84" s="114"/>
      <c r="B84" s="115"/>
      <c r="C84" s="44" t="s">
        <v>104</v>
      </c>
      <c r="D84" s="17" t="s">
        <v>108</v>
      </c>
      <c r="E84" s="97">
        <v>728523.56</v>
      </c>
      <c r="F84" s="98"/>
      <c r="G84" s="98"/>
      <c r="H84" s="99"/>
      <c r="I84" s="19">
        <v>505271</v>
      </c>
      <c r="J84" s="19">
        <v>0</v>
      </c>
      <c r="K84" s="20">
        <f t="shared" si="5"/>
        <v>69.35547835954681</v>
      </c>
      <c r="L84" s="20">
        <f>SUM(J84/I84)*100</f>
        <v>0</v>
      </c>
    </row>
    <row r="85" spans="1:12" ht="25.5" customHeight="1">
      <c r="A85" s="79" t="s">
        <v>95</v>
      </c>
      <c r="B85" s="79"/>
      <c r="C85" s="11"/>
      <c r="D85" s="12" t="s">
        <v>96</v>
      </c>
      <c r="E85" s="93">
        <f>SUM(E86:H88)</f>
        <v>5878.54</v>
      </c>
      <c r="F85" s="94"/>
      <c r="G85" s="94"/>
      <c r="H85" s="95"/>
      <c r="I85" s="23">
        <f>SUM(I86:I88)</f>
        <v>5180</v>
      </c>
      <c r="J85" s="23">
        <f>SUM(J86:J88)</f>
        <v>2990</v>
      </c>
      <c r="K85" s="14">
        <f t="shared" si="5"/>
        <v>88.1171175155736</v>
      </c>
      <c r="L85" s="14">
        <f>SUM(J85/I85)*100</f>
        <v>57.72200772200772</v>
      </c>
    </row>
    <row r="86" spans="1:12" ht="25.5" customHeight="1">
      <c r="A86" s="88"/>
      <c r="B86" s="89"/>
      <c r="C86" s="2" t="s">
        <v>97</v>
      </c>
      <c r="D86" s="17" t="s">
        <v>98</v>
      </c>
      <c r="E86" s="72">
        <v>5566.53</v>
      </c>
      <c r="F86" s="72"/>
      <c r="G86" s="72"/>
      <c r="H86" s="72"/>
      <c r="I86" s="19">
        <v>5180</v>
      </c>
      <c r="J86" s="19">
        <v>2990</v>
      </c>
      <c r="K86" s="20">
        <f t="shared" si="5"/>
        <v>93.05617682829339</v>
      </c>
      <c r="L86" s="20">
        <f>SUM(J86/I86)*100</f>
        <v>57.72200772200772</v>
      </c>
    </row>
    <row r="87" spans="1:12" ht="23.25" customHeight="1">
      <c r="A87" s="120"/>
      <c r="B87" s="121"/>
      <c r="C87" s="2" t="s">
        <v>141</v>
      </c>
      <c r="D87" s="17" t="s">
        <v>142</v>
      </c>
      <c r="E87" s="31">
        <v>298</v>
      </c>
      <c r="F87" s="32"/>
      <c r="G87" s="32"/>
      <c r="H87" s="32"/>
      <c r="I87" s="19">
        <v>0</v>
      </c>
      <c r="J87" s="19">
        <v>0</v>
      </c>
      <c r="K87" s="20">
        <f t="shared" si="5"/>
        <v>0</v>
      </c>
      <c r="L87" s="20">
        <v>0</v>
      </c>
    </row>
    <row r="88" spans="1:12" ht="23.25" customHeight="1">
      <c r="A88" s="65"/>
      <c r="B88" s="66"/>
      <c r="C88" s="63" t="s">
        <v>145</v>
      </c>
      <c r="D88" s="17" t="s">
        <v>108</v>
      </c>
      <c r="E88" s="31">
        <v>14.01</v>
      </c>
      <c r="F88" s="32"/>
      <c r="G88" s="32"/>
      <c r="H88" s="32"/>
      <c r="I88" s="19">
        <v>0</v>
      </c>
      <c r="J88" s="19">
        <v>0</v>
      </c>
      <c r="K88" s="20">
        <f t="shared" si="5"/>
        <v>0</v>
      </c>
      <c r="L88" s="20">
        <v>0</v>
      </c>
    </row>
    <row r="89" spans="1:15" ht="15" customHeight="1">
      <c r="A89" s="77" t="s">
        <v>105</v>
      </c>
      <c r="B89" s="78"/>
      <c r="C89" s="67"/>
      <c r="D89" s="12" t="s">
        <v>113</v>
      </c>
      <c r="E89" s="93">
        <f>SUM(E90:H91)</f>
        <v>289769.54</v>
      </c>
      <c r="F89" s="94"/>
      <c r="G89" s="94"/>
      <c r="H89" s="95"/>
      <c r="I89" s="23">
        <f>SUM(I90:I91)</f>
        <v>332300</v>
      </c>
      <c r="J89" s="23">
        <f>SUM(J90:J91)</f>
        <v>327800</v>
      </c>
      <c r="K89" s="14">
        <f t="shared" si="5"/>
        <v>114.67733979216726</v>
      </c>
      <c r="L89" s="14">
        <f>SUM(J89/I89)*100</f>
        <v>98.6458019861571</v>
      </c>
      <c r="O89" s="7"/>
    </row>
    <row r="90" spans="1:12" ht="33.75" customHeight="1">
      <c r="A90" s="84"/>
      <c r="B90" s="85"/>
      <c r="C90" s="2" t="s">
        <v>130</v>
      </c>
      <c r="D90" s="17" t="s">
        <v>131</v>
      </c>
      <c r="E90" s="31">
        <v>289552.54</v>
      </c>
      <c r="F90" s="32"/>
      <c r="G90" s="32"/>
      <c r="H90" s="45"/>
      <c r="I90" s="19">
        <v>300000</v>
      </c>
      <c r="J90" s="19">
        <v>327800</v>
      </c>
      <c r="K90" s="20">
        <f t="shared" si="5"/>
        <v>103.6081396488527</v>
      </c>
      <c r="L90" s="36">
        <f>SUM(J90/I90)*100</f>
        <v>109.26666666666667</v>
      </c>
    </row>
    <row r="91" spans="1:12" ht="24" customHeight="1">
      <c r="A91" s="86"/>
      <c r="B91" s="87"/>
      <c r="C91" s="2" t="s">
        <v>106</v>
      </c>
      <c r="D91" s="17" t="s">
        <v>108</v>
      </c>
      <c r="E91" s="97">
        <v>217</v>
      </c>
      <c r="F91" s="98"/>
      <c r="G91" s="98"/>
      <c r="H91" s="99"/>
      <c r="I91" s="19">
        <v>32300</v>
      </c>
      <c r="J91" s="19">
        <v>0</v>
      </c>
      <c r="K91" s="20">
        <f t="shared" si="5"/>
        <v>14884.792626728111</v>
      </c>
      <c r="L91" s="20">
        <v>0</v>
      </c>
    </row>
    <row r="92" spans="1:15" ht="24" customHeight="1">
      <c r="A92" s="77" t="s">
        <v>117</v>
      </c>
      <c r="B92" s="78"/>
      <c r="C92" s="67"/>
      <c r="D92" s="12" t="s">
        <v>121</v>
      </c>
      <c r="E92" s="93">
        <f>SUM(E93:H98)</f>
        <v>1204243.1300000001</v>
      </c>
      <c r="F92" s="94"/>
      <c r="G92" s="94"/>
      <c r="H92" s="95"/>
      <c r="I92" s="23">
        <f>SUM(I93:I98)</f>
        <v>151000</v>
      </c>
      <c r="J92" s="23">
        <f>SUM(J93:J98)</f>
        <v>150000</v>
      </c>
      <c r="K92" s="14">
        <f t="shared" si="5"/>
        <v>12.538996174302442</v>
      </c>
      <c r="L92" s="14">
        <f>SUM(J92/I92)*100</f>
        <v>99.33774834437085</v>
      </c>
      <c r="O92" s="7"/>
    </row>
    <row r="93" spans="1:12" ht="24" customHeight="1">
      <c r="A93" s="68"/>
      <c r="B93" s="69"/>
      <c r="C93" s="2" t="s">
        <v>118</v>
      </c>
      <c r="D93" s="17" t="s">
        <v>122</v>
      </c>
      <c r="E93" s="97">
        <v>1153</v>
      </c>
      <c r="F93" s="98"/>
      <c r="G93" s="98"/>
      <c r="H93" s="99"/>
      <c r="I93" s="19">
        <v>0</v>
      </c>
      <c r="J93" s="19">
        <v>0</v>
      </c>
      <c r="K93" s="20">
        <f t="shared" si="5"/>
        <v>0</v>
      </c>
      <c r="L93" s="20">
        <v>0</v>
      </c>
    </row>
    <row r="94" spans="1:12" ht="24" customHeight="1">
      <c r="A94" s="70"/>
      <c r="B94" s="71"/>
      <c r="C94" s="2" t="s">
        <v>158</v>
      </c>
      <c r="D94" s="17" t="s">
        <v>159</v>
      </c>
      <c r="E94" s="31">
        <v>1393.78</v>
      </c>
      <c r="F94" s="32"/>
      <c r="G94" s="32"/>
      <c r="H94" s="45"/>
      <c r="I94" s="19">
        <v>500</v>
      </c>
      <c r="J94" s="19">
        <v>0</v>
      </c>
      <c r="K94" s="20">
        <f t="shared" si="5"/>
        <v>35.873667293260056</v>
      </c>
      <c r="L94" s="20">
        <v>0</v>
      </c>
    </row>
    <row r="95" spans="1:12" ht="24" customHeight="1">
      <c r="A95" s="70"/>
      <c r="B95" s="71"/>
      <c r="C95" s="2" t="s">
        <v>149</v>
      </c>
      <c r="D95" s="17" t="s">
        <v>150</v>
      </c>
      <c r="E95" s="31">
        <v>150888.77</v>
      </c>
      <c r="F95" s="32"/>
      <c r="G95" s="32"/>
      <c r="H95" s="45"/>
      <c r="I95" s="19">
        <v>150500</v>
      </c>
      <c r="J95" s="19">
        <v>150000</v>
      </c>
      <c r="K95" s="20">
        <v>100</v>
      </c>
      <c r="L95" s="20">
        <f>SUM(J95/I95)*100</f>
        <v>99.66777408637874</v>
      </c>
    </row>
    <row r="96" spans="1:12" ht="24" customHeight="1">
      <c r="A96" s="84"/>
      <c r="B96" s="85"/>
      <c r="C96" s="2" t="s">
        <v>119</v>
      </c>
      <c r="D96" s="17" t="s">
        <v>123</v>
      </c>
      <c r="E96" s="97">
        <v>0</v>
      </c>
      <c r="F96" s="98"/>
      <c r="G96" s="98"/>
      <c r="H96" s="99"/>
      <c r="I96" s="19">
        <v>0</v>
      </c>
      <c r="J96" s="19">
        <v>0</v>
      </c>
      <c r="K96" s="20">
        <v>0</v>
      </c>
      <c r="L96" s="20">
        <v>0</v>
      </c>
    </row>
    <row r="97" spans="1:12" ht="24" customHeight="1">
      <c r="A97" s="84"/>
      <c r="B97" s="85"/>
      <c r="C97" s="2" t="s">
        <v>132</v>
      </c>
      <c r="D97" s="17" t="s">
        <v>133</v>
      </c>
      <c r="E97" s="97">
        <v>1050807.58</v>
      </c>
      <c r="F97" s="98"/>
      <c r="G97" s="98"/>
      <c r="H97" s="99"/>
      <c r="I97" s="19">
        <v>0</v>
      </c>
      <c r="J97" s="19">
        <v>0</v>
      </c>
      <c r="K97" s="20">
        <f t="shared" si="5"/>
        <v>0</v>
      </c>
      <c r="L97" s="20">
        <v>0</v>
      </c>
    </row>
    <row r="98" spans="1:12" ht="24" customHeight="1">
      <c r="A98" s="86"/>
      <c r="B98" s="87"/>
      <c r="C98" s="2" t="s">
        <v>178</v>
      </c>
      <c r="D98" s="17" t="s">
        <v>108</v>
      </c>
      <c r="E98" s="31">
        <v>0</v>
      </c>
      <c r="F98" s="32"/>
      <c r="G98" s="32"/>
      <c r="H98" s="45"/>
      <c r="I98" s="19">
        <v>0</v>
      </c>
      <c r="J98" s="19">
        <v>0</v>
      </c>
      <c r="K98" s="20">
        <v>0</v>
      </c>
      <c r="L98" s="20">
        <v>0</v>
      </c>
    </row>
    <row r="99" spans="1:12" ht="24" customHeight="1">
      <c r="A99" s="77" t="s">
        <v>107</v>
      </c>
      <c r="B99" s="78"/>
      <c r="C99" s="11"/>
      <c r="D99" s="12" t="s">
        <v>114</v>
      </c>
      <c r="E99" s="93">
        <f>SUM(E100:H100)</f>
        <v>40.06</v>
      </c>
      <c r="F99" s="94"/>
      <c r="G99" s="94"/>
      <c r="H99" s="95"/>
      <c r="I99" s="23">
        <f>SUM(I100:I100)</f>
        <v>0</v>
      </c>
      <c r="J99" s="23">
        <f>SUM(J100:J100)</f>
        <v>0</v>
      </c>
      <c r="K99" s="14">
        <f t="shared" si="5"/>
        <v>0</v>
      </c>
      <c r="L99" s="15">
        <v>0</v>
      </c>
    </row>
    <row r="100" spans="1:12" ht="24" customHeight="1">
      <c r="A100" s="73"/>
      <c r="B100" s="74"/>
      <c r="C100" s="2" t="s">
        <v>120</v>
      </c>
      <c r="D100" s="17" t="s">
        <v>124</v>
      </c>
      <c r="E100" s="97">
        <v>40.06</v>
      </c>
      <c r="F100" s="98"/>
      <c r="G100" s="98"/>
      <c r="H100" s="99"/>
      <c r="I100" s="19">
        <v>0</v>
      </c>
      <c r="J100" s="19">
        <v>0</v>
      </c>
      <c r="K100" s="20">
        <f t="shared" si="5"/>
        <v>0</v>
      </c>
      <c r="L100" s="20">
        <v>0</v>
      </c>
    </row>
    <row r="101" spans="1:12" ht="36" customHeight="1">
      <c r="A101" s="131" t="s">
        <v>99</v>
      </c>
      <c r="B101" s="132"/>
      <c r="C101" s="132"/>
      <c r="D101" s="133"/>
      <c r="E101" s="134">
        <f>SUM(E6+E11+E14+E17+E19+E21+E26+E33+E35+E43+E46+E52+E60+E63+E78+E85+E89+E92+E99+E31)</f>
        <v>164665699.38</v>
      </c>
      <c r="F101" s="134"/>
      <c r="G101" s="134"/>
      <c r="H101" s="134"/>
      <c r="I101" s="135">
        <f>SUM(I6+I11+I14+I17+I19+I21+I26+I33+I35+I43+I46+I52+I60+I63+I78+I85+I89+I92+I99+I31)</f>
        <v>161134301</v>
      </c>
      <c r="J101" s="135">
        <f>SUM(J6+J11+J14+J17+J19+J21+J26+J33+J35+J43+J46+J52+J60+J63+J78+J85+J89+J92+J99+J31)</f>
        <v>163764995</v>
      </c>
      <c r="K101" s="136">
        <f>SUM(I101/E101)*100</f>
        <v>97.85541348726757</v>
      </c>
      <c r="L101" s="136">
        <f>SUM(J101/I101)*100</f>
        <v>101.63260955840805</v>
      </c>
    </row>
    <row r="102" spans="1:12" ht="15.75" customHeight="1">
      <c r="A102" s="122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</row>
    <row r="103" ht="15" customHeight="1"/>
    <row r="104" ht="34.5" customHeight="1"/>
    <row r="105" spans="1:12" ht="1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ht="25.5" customHeight="1"/>
    <row r="107" ht="15" customHeight="1"/>
    <row r="108" ht="15" customHeight="1"/>
    <row r="109" ht="15" customHeight="1"/>
    <row r="110" ht="25.5" customHeight="1"/>
    <row r="111" ht="15" customHeight="1"/>
    <row r="112" ht="15" customHeight="1"/>
    <row r="113" ht="15" customHeight="1"/>
    <row r="114" ht="25.5" customHeight="1"/>
    <row r="115" ht="15" customHeight="1"/>
    <row r="116" ht="15" customHeight="1"/>
    <row r="117" ht="15" customHeight="1"/>
    <row r="118" ht="15" customHeight="1"/>
    <row r="119" ht="25.5" customHeight="1"/>
    <row r="120" ht="15" customHeight="1"/>
    <row r="121" ht="15" customHeight="1"/>
    <row r="122" ht="54" customHeight="1"/>
    <row r="123" ht="15" customHeight="1"/>
    <row r="124" ht="15" customHeight="1"/>
    <row r="125" ht="15" customHeight="1"/>
    <row r="126" ht="54" customHeight="1"/>
    <row r="127" ht="15" customHeight="1"/>
    <row r="128" ht="15" customHeight="1"/>
    <row r="129" ht="15" customHeight="1"/>
    <row r="130" ht="34.5" customHeight="1"/>
    <row r="131" ht="43.5" customHeight="1"/>
    <row r="132" ht="15" customHeight="1"/>
    <row r="133" ht="15" customHeight="1"/>
    <row r="134" ht="54" customHeight="1"/>
    <row r="135" ht="15" customHeight="1"/>
    <row r="136" ht="15" customHeight="1"/>
    <row r="137" ht="43.5" customHeight="1"/>
    <row r="138" ht="43.5" customHeight="1"/>
    <row r="139" ht="15" customHeight="1"/>
    <row r="140" ht="54" customHeight="1"/>
    <row r="141" ht="15" customHeight="1"/>
    <row r="142" ht="15" customHeight="1"/>
    <row r="143" ht="15" customHeight="1"/>
    <row r="144" ht="34.5" customHeight="1"/>
    <row r="145" ht="15" customHeight="1"/>
    <row r="146" ht="15" customHeight="1"/>
    <row r="147" ht="43.5" customHeight="1"/>
    <row r="148" ht="43.5" customHeight="1"/>
    <row r="149" ht="15" customHeight="1"/>
    <row r="150" ht="34.5" customHeight="1"/>
    <row r="151" ht="43.5" customHeight="1"/>
    <row r="152" ht="43.5" customHeight="1"/>
    <row r="153" ht="15" customHeight="1"/>
    <row r="154" ht="15" customHeight="1"/>
    <row r="155" ht="25.5" customHeight="1"/>
    <row r="156" ht="15" customHeight="1"/>
    <row r="157" ht="15" customHeight="1"/>
    <row r="158" ht="43.5" customHeight="1"/>
    <row r="159" ht="25.5" customHeight="1"/>
    <row r="160" ht="25.5" customHeight="1"/>
    <row r="161" ht="43.5" customHeight="1"/>
    <row r="162" ht="25.5" customHeight="1"/>
    <row r="163" ht="15" customHeight="1"/>
    <row r="164" ht="15" customHeight="1"/>
    <row r="165" ht="54" customHeight="1"/>
    <row r="166" ht="43.5" customHeight="1"/>
    <row r="167" ht="54" customHeight="1"/>
    <row r="168" ht="54" customHeight="1"/>
    <row r="169" ht="15" customHeight="1"/>
    <row r="170" ht="25.5" customHeight="1"/>
    <row r="171" ht="15" customHeight="1"/>
    <row r="172" ht="13.5" customHeight="1"/>
  </sheetData>
  <sheetProtection/>
  <mergeCells count="120">
    <mergeCell ref="E67:H67"/>
    <mergeCell ref="E97:H97"/>
    <mergeCell ref="E100:H100"/>
    <mergeCell ref="E96:H96"/>
    <mergeCell ref="A39:L39"/>
    <mergeCell ref="E51:H51"/>
    <mergeCell ref="A52:B52"/>
    <mergeCell ref="E52:H52"/>
    <mergeCell ref="A76:B76"/>
    <mergeCell ref="A53:B59"/>
    <mergeCell ref="E62:H62"/>
    <mergeCell ref="E57:H57"/>
    <mergeCell ref="A60:B60"/>
    <mergeCell ref="E60:H60"/>
    <mergeCell ref="A31:B31"/>
    <mergeCell ref="E84:H84"/>
    <mergeCell ref="A74:L74"/>
    <mergeCell ref="E70:H70"/>
    <mergeCell ref="A63:B63"/>
    <mergeCell ref="E42:H42"/>
    <mergeCell ref="A102:L102"/>
    <mergeCell ref="A69:B73"/>
    <mergeCell ref="E73:H73"/>
    <mergeCell ref="E71:H71"/>
    <mergeCell ref="A99:B99"/>
    <mergeCell ref="A96:B98"/>
    <mergeCell ref="E76:H76"/>
    <mergeCell ref="A77:B77"/>
    <mergeCell ref="E77:H77"/>
    <mergeCell ref="A89:B89"/>
    <mergeCell ref="A105:L105"/>
    <mergeCell ref="E89:H89"/>
    <mergeCell ref="A86:B87"/>
    <mergeCell ref="E79:H79"/>
    <mergeCell ref="E99:H99"/>
    <mergeCell ref="E80:H80"/>
    <mergeCell ref="E93:H93"/>
    <mergeCell ref="A90:B91"/>
    <mergeCell ref="A92:B92"/>
    <mergeCell ref="E92:H92"/>
    <mergeCell ref="E91:H91"/>
    <mergeCell ref="E69:H69"/>
    <mergeCell ref="E65:H65"/>
    <mergeCell ref="E63:H63"/>
    <mergeCell ref="E64:H64"/>
    <mergeCell ref="E81:H81"/>
    <mergeCell ref="E82:H82"/>
    <mergeCell ref="E78:H78"/>
    <mergeCell ref="E66:H66"/>
    <mergeCell ref="A101:D101"/>
    <mergeCell ref="E101:H101"/>
    <mergeCell ref="E86:H86"/>
    <mergeCell ref="A85:B85"/>
    <mergeCell ref="E85:H85"/>
    <mergeCell ref="A47:B51"/>
    <mergeCell ref="E47:H47"/>
    <mergeCell ref="E50:H50"/>
    <mergeCell ref="A78:B78"/>
    <mergeCell ref="A80:B84"/>
    <mergeCell ref="E53:H53"/>
    <mergeCell ref="E61:H61"/>
    <mergeCell ref="A41:B41"/>
    <mergeCell ref="E41:H41"/>
    <mergeCell ref="E56:H56"/>
    <mergeCell ref="E45:H45"/>
    <mergeCell ref="A44:B45"/>
    <mergeCell ref="A46:B46"/>
    <mergeCell ref="E46:H46"/>
    <mergeCell ref="A2:L2"/>
    <mergeCell ref="E44:H44"/>
    <mergeCell ref="A43:B43"/>
    <mergeCell ref="E43:H43"/>
    <mergeCell ref="E27:H27"/>
    <mergeCell ref="A27:B29"/>
    <mergeCell ref="E11:H11"/>
    <mergeCell ref="E10:H10"/>
    <mergeCell ref="E4:H4"/>
    <mergeCell ref="A42:B42"/>
    <mergeCell ref="A1:H1"/>
    <mergeCell ref="E5:H5"/>
    <mergeCell ref="E24:H24"/>
    <mergeCell ref="E23:H23"/>
    <mergeCell ref="E14:H14"/>
    <mergeCell ref="E7:H7"/>
    <mergeCell ref="A7:B10"/>
    <mergeCell ref="A16:B16"/>
    <mergeCell ref="A4:B4"/>
    <mergeCell ref="A3:L3"/>
    <mergeCell ref="A14:B14"/>
    <mergeCell ref="A6:B6"/>
    <mergeCell ref="E6:H6"/>
    <mergeCell ref="A35:B35"/>
    <mergeCell ref="A5:B5"/>
    <mergeCell ref="E19:H19"/>
    <mergeCell ref="A19:B19"/>
    <mergeCell ref="A21:B21"/>
    <mergeCell ref="E8:H8"/>
    <mergeCell ref="E21:H21"/>
    <mergeCell ref="A11:B11"/>
    <mergeCell ref="A12:B13"/>
    <mergeCell ref="A61:B62"/>
    <mergeCell ref="E12:H12"/>
    <mergeCell ref="A20:B20"/>
    <mergeCell ref="E28:H28"/>
    <mergeCell ref="A40:L40"/>
    <mergeCell ref="E37:H37"/>
    <mergeCell ref="E26:H26"/>
    <mergeCell ref="E29:H29"/>
    <mergeCell ref="E35:H35"/>
    <mergeCell ref="E36:H36"/>
    <mergeCell ref="E72:H72"/>
    <mergeCell ref="A100:B100"/>
    <mergeCell ref="A17:B17"/>
    <mergeCell ref="A33:B33"/>
    <mergeCell ref="E20:H20"/>
    <mergeCell ref="E16:H16"/>
    <mergeCell ref="A26:B26"/>
    <mergeCell ref="A36:B38"/>
    <mergeCell ref="A23:B25"/>
    <mergeCell ref="E25:H25"/>
  </mergeCells>
  <printOptions/>
  <pageMargins left="0.3937007874015748" right="0.3937007874015748" top="0.7086614173228347" bottom="0.31496062992125984" header="0.5118110236220472" footer="0.5118110236220472"/>
  <pageSetup horizontalDpi="300" verticalDpi="300" orientation="landscape" paperSize="9" scale="68" r:id="rId1"/>
  <headerFooter alignWithMargins="0">
    <oddHeader>&amp;RTabela nr 1 do uzasadnienia</oddHeader>
  </headerFooter>
  <rowBreaks count="3" manualBreakCount="3">
    <brk id="39" max="255" man="1"/>
    <brk id="74" max="11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2015-11-13T10:31:01Z</cp:lastPrinted>
  <dcterms:created xsi:type="dcterms:W3CDTF">2010-10-28T12:57:24Z</dcterms:created>
  <dcterms:modified xsi:type="dcterms:W3CDTF">2015-11-13T10:31:04Z</dcterms:modified>
  <cp:category/>
  <cp:version/>
  <cp:contentType/>
  <cp:contentStatus/>
</cp:coreProperties>
</file>