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Październik\"/>
    </mc:Choice>
  </mc:AlternateContent>
  <bookViews>
    <workbookView xWindow="0" yWindow="60" windowWidth="15195" windowHeight="9210"/>
  </bookViews>
  <sheets>
    <sheet name="Arkusz1" sheetId="2" r:id="rId1"/>
  </sheets>
  <definedNames>
    <definedName name="_xlnm.Print_Area" localSheetId="0">Arkusz1!$A$2:$H$60</definedName>
  </definedNames>
  <calcPr calcId="152511"/>
</workbook>
</file>

<file path=xl/calcChain.xml><?xml version="1.0" encoding="utf-8"?>
<calcChain xmlns="http://schemas.openxmlformats.org/spreadsheetml/2006/main">
  <c r="F46" i="2" l="1"/>
  <c r="G58" i="2"/>
  <c r="H51" i="2"/>
  <c r="H50" i="2"/>
  <c r="F40" i="2"/>
  <c r="H43" i="2"/>
  <c r="G5" i="2"/>
  <c r="F5" i="2"/>
  <c r="G6" i="2"/>
  <c r="F6" i="2"/>
  <c r="H6" i="2" s="1"/>
  <c r="G7" i="2"/>
  <c r="F7" i="2"/>
  <c r="H7" i="2" s="1"/>
  <c r="H8" i="2"/>
  <c r="G10" i="2" l="1"/>
  <c r="F10" i="2"/>
  <c r="H12" i="2"/>
  <c r="G29" i="2" l="1"/>
  <c r="G46" i="2"/>
  <c r="H48" i="2"/>
  <c r="H49" i="2"/>
  <c r="H42" i="2" l="1"/>
  <c r="F36" i="2"/>
  <c r="G36" i="2"/>
  <c r="G35" i="2" s="1"/>
  <c r="H38" i="2"/>
  <c r="H37" i="2"/>
  <c r="G24" i="2"/>
  <c r="F24" i="2"/>
  <c r="H26" i="2"/>
  <c r="H25" i="2"/>
  <c r="G23" i="2"/>
  <c r="H24" i="2"/>
  <c r="H21" i="2"/>
  <c r="H22" i="2"/>
  <c r="G21" i="2"/>
  <c r="F21" i="2"/>
  <c r="H36" i="2" l="1"/>
  <c r="F35" i="2"/>
  <c r="H35" i="2" s="1"/>
  <c r="F23" i="2"/>
  <c r="H23" i="2" s="1"/>
  <c r="G9" i="2"/>
  <c r="F9" i="2"/>
  <c r="H20" i="2" l="1"/>
  <c r="G19" i="2"/>
  <c r="G18" i="2" s="1"/>
  <c r="G17" i="2" s="1"/>
  <c r="F19" i="2"/>
  <c r="F18" i="2" s="1"/>
  <c r="F17" i="2" s="1"/>
  <c r="H19" i="2" l="1"/>
  <c r="H55" i="2"/>
  <c r="G54" i="2"/>
  <c r="F54" i="2"/>
  <c r="H18" i="2" l="1"/>
  <c r="H17" i="2"/>
  <c r="H54" i="2"/>
  <c r="F15" i="2"/>
  <c r="F14" i="2" s="1"/>
  <c r="F13" i="2" s="1"/>
  <c r="G15" i="2"/>
  <c r="G14" i="2" s="1"/>
  <c r="G13" i="2" s="1"/>
  <c r="H11" i="2"/>
  <c r="G56" i="2" l="1"/>
  <c r="G53" i="2" s="1"/>
  <c r="G52" i="2" s="1"/>
  <c r="F56" i="2"/>
  <c r="F53" i="2" s="1"/>
  <c r="F52" i="2" s="1"/>
  <c r="H57" i="2"/>
  <c r="G45" i="2"/>
  <c r="G44" i="2" s="1"/>
  <c r="F45" i="2"/>
  <c r="F44" i="2" s="1"/>
  <c r="F58" i="2" s="1"/>
  <c r="H47" i="2"/>
  <c r="H41" i="2"/>
  <c r="H30" i="2"/>
  <c r="G28" i="2"/>
  <c r="F29" i="2"/>
  <c r="F28" i="2" s="1"/>
  <c r="G40" i="2"/>
  <c r="G39" i="2" s="1"/>
  <c r="H16" i="2"/>
  <c r="G27" i="2" l="1"/>
  <c r="H53" i="2"/>
  <c r="H56" i="2"/>
  <c r="H52" i="2"/>
  <c r="H46" i="2"/>
  <c r="H45" i="2"/>
  <c r="H29" i="2"/>
  <c r="H40" i="2"/>
  <c r="F39" i="2"/>
  <c r="F27" i="2" s="1"/>
  <c r="H14" i="2"/>
  <c r="H13" i="2"/>
  <c r="H28" i="2"/>
  <c r="H15" i="2"/>
  <c r="H39" i="2" l="1"/>
  <c r="H44" i="2"/>
  <c r="H27" i="2"/>
  <c r="H10" i="2" l="1"/>
  <c r="H5" i="2" l="1"/>
  <c r="H9" i="2"/>
  <c r="H58" i="2" l="1"/>
</calcChain>
</file>

<file path=xl/sharedStrings.xml><?xml version="1.0" encoding="utf-8"?>
<sst xmlns="http://schemas.openxmlformats.org/spreadsheetml/2006/main" count="80" uniqueCount="62">
  <si>
    <t>Dział</t>
  </si>
  <si>
    <t>Rozdział</t>
  </si>
  <si>
    <t>Zwiększenie</t>
  </si>
  <si>
    <t>Tytuł wydatków</t>
  </si>
  <si>
    <t>Zmniejszenie</t>
  </si>
  <si>
    <t>600</t>
  </si>
  <si>
    <t>Transport i łączność</t>
  </si>
  <si>
    <t>60014</t>
  </si>
  <si>
    <t>Drogi publiczne powiatowe</t>
  </si>
  <si>
    <t>Plan przed zmianą</t>
  </si>
  <si>
    <t>Plan po zmianie</t>
  </si>
  <si>
    <t xml:space="preserve">             Wydatki budżetu powiatu w 2015 roku - zmiany </t>
  </si>
  <si>
    <t>Wydatki majątkowe, w tym:</t>
  </si>
  <si>
    <t>RAZEM</t>
  </si>
  <si>
    <t>Kultura i ochrona dziedzictwa narodowego</t>
  </si>
  <si>
    <t>Pozostała działalność</t>
  </si>
  <si>
    <t>801</t>
  </si>
  <si>
    <t>Dotacje bieżące, w tym:</t>
  </si>
  <si>
    <t>710</t>
  </si>
  <si>
    <t>Działalność usługowa</t>
  </si>
  <si>
    <t>Zakupy inwestycyjne</t>
  </si>
  <si>
    <t>71014</t>
  </si>
  <si>
    <t>750</t>
  </si>
  <si>
    <t>Administracja publiczna</t>
  </si>
  <si>
    <t>75020</t>
  </si>
  <si>
    <t>Starostwa powiatowe</t>
  </si>
  <si>
    <t>Wydatki bieżące, w tym:</t>
  </si>
  <si>
    <t>Wydatki bieżące - dofinansowanie kształcenia ustawicznego</t>
  </si>
  <si>
    <t>75095</t>
  </si>
  <si>
    <t>Przyspieszenie wzrostu konkurencyjności poprzez budowanie społeczeństwa informacyjnego i gospodarki opartej na wiedzy poprzez stworzenie zintegrowanych baz wiedzy o Mazowszu (projekt BW)</t>
  </si>
  <si>
    <t>80120</t>
  </si>
  <si>
    <t>Licea ogólnokształcące</t>
  </si>
  <si>
    <t>Rozbudowa budynku LO w Radzyminie wraz z salą gimnastyczną</t>
  </si>
  <si>
    <t>80130</t>
  </si>
  <si>
    <t>Szkoły zawodowe</t>
  </si>
  <si>
    <t>Budowa szkoły ponadgimnazjalnej w Markach</t>
  </si>
  <si>
    <t>80195</t>
  </si>
  <si>
    <t>852</t>
  </si>
  <si>
    <t>Pomoc społeczna</t>
  </si>
  <si>
    <t>85295</t>
  </si>
  <si>
    <t>Pomoc finansowa w ramach programu polityki prorodzinnej w Powiecie Wołomińskim TAKrodzina.pl na realizację zadań Gminy Klembów w zakresie polityki prorodzinnej</t>
  </si>
  <si>
    <t>Pomoc finansowa w ramach programu polityki prorodzinnej w Powiecie Wołomińskim TAKrodzina.pl na realizację zadań Gminy Marki w zakresie polityki prorodzinnej</t>
  </si>
  <si>
    <t>Pomoc finansowa w formie dotacji celowej na przekazanie zadań w ramach programu TAKrodzina.pl</t>
  </si>
  <si>
    <t xml:space="preserve">Ochrona zabytków i opieka nad zabytkami </t>
  </si>
  <si>
    <t>Modernizacja systemu monitorującego zespół pałacowo-parkowy w Chrzęsnem</t>
  </si>
  <si>
    <t>Dotacja na wykonanie prac remontowych i konserwatorskich obiektów zabytkowych</t>
  </si>
  <si>
    <t xml:space="preserve">Zakupy inwestycyjne </t>
  </si>
  <si>
    <t>4</t>
  </si>
  <si>
    <t>Opracowania geodezyjne i kartograficzne</t>
  </si>
  <si>
    <t>Dotacja celowa na pomoc finansową udzielaną między jednostkami samorządu terytorialnego na dofinansowanie własnych zadań bieżących - pomoc finansowa dla Gminy Radzymin</t>
  </si>
  <si>
    <t>Rozwój elektronicznej administracji w samorządach województwa mazowieckiego wspomagającej niwelowanie dwudzielności potencjału województwa (projekt EA)</t>
  </si>
  <si>
    <t xml:space="preserve">Oświata i wychowanie </t>
  </si>
  <si>
    <t>Dobudowanie do części dawnych warsztatów szkolnych budynku w lekkiej technologii służącego na pomieszczenia pracowni szkolnych ZS Zielonka</t>
  </si>
  <si>
    <t>Wynagrodzenia finansowane w ramach projektu Kształcenie zawodowe zintegrowane z rynkiem pracy - program rozwojowy dla Technikum Zespołu  Szkół im. Prezydenta Ignacego Mościckiego</t>
  </si>
  <si>
    <t>Wydatki bieżące finansowane w ramach projektu Kształcenie zawodowe zintegrowane z rynkiem pracy - program rozwojowy dla Technikum Zespołu  Szkół im. Prezydenta Ignacego Mościckiego</t>
  </si>
  <si>
    <t>Projekt chodnika przy drodze Jadów - Wójty do skrzyżowania z drogą 4347W</t>
  </si>
  <si>
    <t>60004</t>
  </si>
  <si>
    <t>Lokalny transport zbiorowy</t>
  </si>
  <si>
    <t>Dotacja celowa przeznaczona na realizacje wspólnego biletu</t>
  </si>
  <si>
    <t>Pomoc finansowa w ramach programu polityki prorodzinnej w Powiecie Wołomińskim TAKrodzina.pl na realizację zadań Gminy Zielonka w zakresie polityki prorodzinnej</t>
  </si>
  <si>
    <t>Pomoc finansowa w ramach programu polityki prorodzinnej w Powiecie Wołomińskim TAKrodzina.pl na realizację zadań Gminy Dąbrówka w zakresie polityki prorodzinnej</t>
  </si>
  <si>
    <t>Wydatki bieżące finansowane w ramach projektu "Green, greener, the greenest, wind, water and world. 3GW" ("Zielony, zieleńszy, najzieleńszy, wiatr woda i świat") przez ZS w Zielonce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</si>
</sst>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b/>
      <sz val="20"/>
      <color theme="1"/>
      <name val="Arial CE"/>
      <charset val="238"/>
    </font>
    <font>
      <b/>
      <sz val="48"/>
      <color indexed="8"/>
      <name val="Arial CE"/>
      <charset val="238"/>
    </font>
    <font>
      <b/>
      <sz val="28"/>
      <color theme="1"/>
      <name val="Arial CE"/>
      <charset val="238"/>
    </font>
    <font>
      <b/>
      <sz val="28"/>
      <name val="Arial CE"/>
      <charset val="238"/>
    </font>
    <font>
      <b/>
      <sz val="36"/>
      <color theme="1"/>
      <name val="Arial CE"/>
      <charset val="238"/>
    </font>
    <font>
      <sz val="36"/>
      <color theme="1"/>
      <name val="Arial CE"/>
      <charset val="238"/>
    </font>
    <font>
      <sz val="36"/>
      <color theme="1"/>
      <name val="Arial"/>
      <family val="2"/>
      <charset val="238"/>
    </font>
    <font>
      <sz val="36"/>
      <name val="Arial"/>
      <family val="2"/>
      <charset val="238"/>
    </font>
    <font>
      <b/>
      <sz val="26"/>
      <color theme="1"/>
      <name val="Arial CE"/>
      <charset val="238"/>
    </font>
    <font>
      <b/>
      <i/>
      <sz val="26"/>
      <color theme="1"/>
      <name val="Arial CE"/>
      <charset val="238"/>
    </font>
    <font>
      <i/>
      <sz val="26"/>
      <color theme="1"/>
      <name val="Arial CE"/>
      <charset val="238"/>
    </font>
    <font>
      <b/>
      <sz val="26"/>
      <name val="Arial"/>
      <family val="2"/>
      <charset val="238"/>
    </font>
    <font>
      <sz val="26"/>
      <color theme="1"/>
      <name val="Arial"/>
      <family val="2"/>
      <charset val="238"/>
    </font>
    <font>
      <sz val="26"/>
      <color theme="1"/>
      <name val="Arial CE"/>
      <charset val="238"/>
    </font>
    <font>
      <sz val="26"/>
      <name val="Arial"/>
      <family val="2"/>
      <charset val="238"/>
    </font>
    <font>
      <b/>
      <i/>
      <sz val="26"/>
      <name val="Arial"/>
      <family val="2"/>
      <charset val="238"/>
    </font>
    <font>
      <b/>
      <sz val="26"/>
      <name val="Arial CE"/>
      <charset val="238"/>
    </font>
    <font>
      <sz val="26"/>
      <name val="Arial CE"/>
      <charset val="238"/>
    </font>
    <font>
      <i/>
      <sz val="26"/>
      <name val="Arial CE"/>
      <charset val="238"/>
    </font>
    <font>
      <b/>
      <i/>
      <sz val="26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0" fontId="19" fillId="0" borderId="18" xfId="0" applyFont="1" applyBorder="1" applyAlignment="1">
      <alignment horizontal="center"/>
    </xf>
    <xf numFmtId="3" fontId="19" fillId="0" borderId="18" xfId="0" applyNumberFormat="1" applyFont="1" applyBorder="1"/>
    <xf numFmtId="3" fontId="20" fillId="25" borderId="18" xfId="0" applyNumberFormat="1" applyFont="1" applyFill="1" applyBorder="1" applyAlignment="1"/>
    <xf numFmtId="3" fontId="20" fillId="25" borderId="0" xfId="0" applyNumberFormat="1" applyFont="1" applyFill="1" applyBorder="1" applyAlignment="1"/>
    <xf numFmtId="49" fontId="25" fillId="25" borderId="18" xfId="0" applyNumberFormat="1" applyFont="1" applyFill="1" applyBorder="1" applyAlignment="1">
      <alignment horizontal="center" vertical="center" wrapText="1"/>
    </xf>
    <xf numFmtId="49" fontId="27" fillId="25" borderId="18" xfId="0" applyNumberFormat="1" applyFont="1" applyFill="1" applyBorder="1" applyAlignment="1">
      <alignment horizontal="left" wrapText="1"/>
    </xf>
    <xf numFmtId="4" fontId="26" fillId="25" borderId="18" xfId="0" applyNumberFormat="1" applyFont="1" applyFill="1" applyBorder="1" applyAlignment="1">
      <alignment horizontal="right" wrapText="1"/>
    </xf>
    <xf numFmtId="4" fontId="28" fillId="25" borderId="18" xfId="0" applyNumberFormat="1" applyFont="1" applyFill="1" applyBorder="1"/>
    <xf numFmtId="49" fontId="29" fillId="25" borderId="10" xfId="0" applyNumberFormat="1" applyFont="1" applyFill="1" applyBorder="1" applyAlignment="1">
      <alignment horizontal="center" vertical="center" wrapText="1"/>
    </xf>
    <xf numFmtId="49" fontId="30" fillId="25" borderId="13" xfId="0" applyNumberFormat="1" applyFont="1" applyFill="1" applyBorder="1" applyAlignment="1">
      <alignment horizontal="center" vertical="center" wrapText="1"/>
    </xf>
    <xf numFmtId="4" fontId="30" fillId="25" borderId="10" xfId="0" applyNumberFormat="1" applyFont="1" applyFill="1" applyBorder="1" applyAlignment="1">
      <alignment horizontal="center" vertical="center" wrapText="1"/>
    </xf>
    <xf numFmtId="4" fontId="32" fillId="25" borderId="10" xfId="0" applyNumberFormat="1" applyFont="1" applyFill="1" applyBorder="1" applyAlignment="1">
      <alignment horizontal="center" vertical="center"/>
    </xf>
    <xf numFmtId="49" fontId="29" fillId="25" borderId="13" xfId="0" applyNumberFormat="1" applyFont="1" applyFill="1" applyBorder="1" applyAlignment="1">
      <alignment horizontal="center" vertical="center" wrapText="1"/>
    </xf>
    <xf numFmtId="4" fontId="29" fillId="25" borderId="10" xfId="0" applyNumberFormat="1" applyFont="1" applyFill="1" applyBorder="1" applyAlignment="1">
      <alignment horizontal="center" vertical="center" wrapText="1"/>
    </xf>
    <xf numFmtId="49" fontId="29" fillId="25" borderId="12" xfId="0" applyNumberFormat="1" applyFont="1" applyFill="1" applyBorder="1" applyAlignment="1">
      <alignment horizontal="center" vertical="center" wrapText="1"/>
    </xf>
    <xf numFmtId="4" fontId="34" fillId="25" borderId="10" xfId="0" applyNumberFormat="1" applyFont="1" applyFill="1" applyBorder="1" applyAlignment="1">
      <alignment horizontal="right" wrapText="1"/>
    </xf>
    <xf numFmtId="4" fontId="35" fillId="25" borderId="10" xfId="0" applyNumberFormat="1" applyFont="1" applyFill="1" applyBorder="1"/>
    <xf numFmtId="49" fontId="29" fillId="25" borderId="15" xfId="0" applyNumberFormat="1" applyFont="1" applyFill="1" applyBorder="1" applyAlignment="1">
      <alignment horizontal="center" vertical="center" wrapText="1"/>
    </xf>
    <xf numFmtId="4" fontId="30" fillId="25" borderId="15" xfId="0" applyNumberFormat="1" applyFont="1" applyFill="1" applyBorder="1" applyAlignment="1">
      <alignment horizontal="center" vertical="center" wrapText="1"/>
    </xf>
    <xf numFmtId="4" fontId="36" fillId="25" borderId="10" xfId="0" applyNumberFormat="1" applyFont="1" applyFill="1" applyBorder="1" applyAlignment="1">
      <alignment horizontal="center" vertical="center"/>
    </xf>
    <xf numFmtId="49" fontId="29" fillId="25" borderId="12" xfId="0" applyNumberFormat="1" applyFont="1" applyFill="1" applyBorder="1" applyAlignment="1">
      <alignment horizontal="center" vertical="center" wrapText="1"/>
    </xf>
    <xf numFmtId="49" fontId="30" fillId="25" borderId="10" xfId="0" applyNumberFormat="1" applyFont="1" applyFill="1" applyBorder="1" applyAlignment="1">
      <alignment horizontal="center" vertical="center" wrapText="1"/>
    </xf>
    <xf numFmtId="49" fontId="29" fillId="25" borderId="19" xfId="0" applyNumberFormat="1" applyFont="1" applyFill="1" applyBorder="1" applyAlignment="1">
      <alignment horizontal="center" vertical="center" wrapText="1"/>
    </xf>
    <xf numFmtId="0" fontId="29" fillId="25" borderId="15" xfId="0" applyFont="1" applyFill="1" applyBorder="1" applyAlignment="1">
      <alignment horizontal="center" vertical="center"/>
    </xf>
    <xf numFmtId="4" fontId="37" fillId="25" borderId="10" xfId="0" applyNumberFormat="1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4" fontId="34" fillId="25" borderId="10" xfId="0" applyNumberFormat="1" applyFont="1" applyFill="1" applyBorder="1" applyAlignment="1">
      <alignment horizontal="right" vertical="center" wrapText="1"/>
    </xf>
    <xf numFmtId="4" fontId="38" fillId="25" borderId="10" xfId="0" applyNumberFormat="1" applyFont="1" applyFill="1" applyBorder="1" applyAlignment="1">
      <alignment horizontal="right" vertical="center" wrapText="1"/>
    </xf>
    <xf numFmtId="4" fontId="35" fillId="25" borderId="10" xfId="0" applyNumberFormat="1" applyFont="1" applyFill="1" applyBorder="1" applyAlignment="1">
      <alignment horizontal="right" vertical="center"/>
    </xf>
    <xf numFmtId="0" fontId="29" fillId="25" borderId="10" xfId="0" applyFont="1" applyFill="1" applyBorder="1" applyAlignment="1">
      <alignment horizontal="center" vertical="center"/>
    </xf>
    <xf numFmtId="4" fontId="34" fillId="25" borderId="10" xfId="0" applyNumberFormat="1" applyFont="1" applyFill="1" applyBorder="1" applyAlignment="1">
      <alignment wrapText="1"/>
    </xf>
    <xf numFmtId="4" fontId="35" fillId="25" borderId="10" xfId="0" applyNumberFormat="1" applyFont="1" applyFill="1" applyBorder="1" applyAlignment="1"/>
    <xf numFmtId="4" fontId="37" fillId="0" borderId="10" xfId="0" applyNumberFormat="1" applyFont="1" applyBorder="1" applyAlignment="1">
      <alignment horizontal="center" vertical="center"/>
    </xf>
    <xf numFmtId="4" fontId="40" fillId="25" borderId="10" xfId="0" applyNumberFormat="1" applyFont="1" applyFill="1" applyBorder="1" applyAlignment="1">
      <alignment horizontal="center" vertical="center" wrapText="1"/>
    </xf>
    <xf numFmtId="4" fontId="30" fillId="25" borderId="10" xfId="0" applyNumberFormat="1" applyFont="1" applyFill="1" applyBorder="1" applyAlignment="1">
      <alignment horizontal="center" wrapText="1"/>
    </xf>
    <xf numFmtId="4" fontId="36" fillId="25" borderId="10" xfId="0" applyNumberFormat="1" applyFont="1" applyFill="1" applyBorder="1" applyAlignment="1">
      <alignment horizontal="center"/>
    </xf>
    <xf numFmtId="49" fontId="29" fillId="25" borderId="12" xfId="0" applyNumberFormat="1" applyFont="1" applyFill="1" applyBorder="1" applyAlignment="1">
      <alignment horizontal="center" vertical="center" wrapText="1"/>
    </xf>
    <xf numFmtId="4" fontId="35" fillId="25" borderId="10" xfId="0" applyNumberFormat="1" applyFont="1" applyFill="1" applyBorder="1" applyAlignment="1">
      <alignment horizontal="center" vertical="center"/>
    </xf>
    <xf numFmtId="4" fontId="34" fillId="25" borderId="10" xfId="0" applyNumberFormat="1" applyFont="1" applyFill="1" applyBorder="1" applyAlignment="1">
      <alignment horizontal="center" vertical="center" wrapText="1"/>
    </xf>
    <xf numFmtId="49" fontId="34" fillId="25" borderId="11" xfId="0" applyNumberFormat="1" applyFont="1" applyFill="1" applyBorder="1" applyAlignment="1">
      <alignment horizontal="left" vertical="center" wrapText="1"/>
    </xf>
    <xf numFmtId="49" fontId="34" fillId="25" borderId="13" xfId="0" applyNumberFormat="1" applyFont="1" applyFill="1" applyBorder="1" applyAlignment="1">
      <alignment horizontal="left" vertical="center" wrapText="1"/>
    </xf>
    <xf numFmtId="49" fontId="33" fillId="25" borderId="11" xfId="0" applyNumberFormat="1" applyFont="1" applyFill="1" applyBorder="1" applyAlignment="1">
      <alignment horizontal="left" wrapText="1"/>
    </xf>
    <xf numFmtId="49" fontId="33" fillId="25" borderId="13" xfId="0" applyNumberFormat="1" applyFont="1" applyFill="1" applyBorder="1" applyAlignment="1">
      <alignment horizontal="left" wrapText="1"/>
    </xf>
    <xf numFmtId="0" fontId="22" fillId="0" borderId="0" xfId="0" applyFont="1" applyAlignment="1">
      <alignment horizontal="center"/>
    </xf>
    <xf numFmtId="49" fontId="29" fillId="25" borderId="11" xfId="0" applyNumberFormat="1" applyFont="1" applyFill="1" applyBorder="1" applyAlignment="1">
      <alignment horizontal="center" vertical="center" wrapText="1"/>
    </xf>
    <xf numFmtId="49" fontId="29" fillId="25" borderId="12" xfId="0" applyNumberFormat="1" applyFont="1" applyFill="1" applyBorder="1" applyAlignment="1">
      <alignment horizontal="center" vertical="center" wrapText="1"/>
    </xf>
    <xf numFmtId="49" fontId="30" fillId="25" borderId="11" xfId="0" applyNumberFormat="1" applyFont="1" applyFill="1" applyBorder="1" applyAlignment="1">
      <alignment horizontal="center" vertical="center" wrapText="1"/>
    </xf>
    <xf numFmtId="0" fontId="39" fillId="25" borderId="12" xfId="0" applyFont="1" applyFill="1" applyBorder="1" applyAlignment="1">
      <alignment horizontal="center" vertical="center" wrapText="1"/>
    </xf>
    <xf numFmtId="49" fontId="30" fillId="25" borderId="16" xfId="0" applyNumberFormat="1" applyFont="1" applyFill="1" applyBorder="1" applyAlignment="1">
      <alignment horizontal="left" wrapText="1"/>
    </xf>
    <xf numFmtId="0" fontId="30" fillId="25" borderId="18" xfId="0" applyFont="1" applyFill="1" applyBorder="1" applyAlignment="1">
      <alignment horizontal="left" wrapText="1"/>
    </xf>
    <xf numFmtId="49" fontId="30" fillId="25" borderId="11" xfId="0" applyNumberFormat="1" applyFont="1" applyFill="1" applyBorder="1" applyAlignment="1">
      <alignment horizontal="left" wrapText="1"/>
    </xf>
    <xf numFmtId="49" fontId="30" fillId="25" borderId="13" xfId="0" applyNumberFormat="1" applyFont="1" applyFill="1" applyBorder="1" applyAlignment="1">
      <alignment horizontal="left" wrapText="1"/>
    </xf>
    <xf numFmtId="0" fontId="21" fillId="25" borderId="0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 wrapText="1"/>
    </xf>
    <xf numFmtId="0" fontId="34" fillId="25" borderId="11" xfId="0" applyFont="1" applyFill="1" applyBorder="1" applyAlignment="1">
      <alignment horizontal="left" vertical="center" wrapText="1"/>
    </xf>
    <xf numFmtId="0" fontId="34" fillId="25" borderId="13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49" fontId="34" fillId="25" borderId="11" xfId="0" applyNumberFormat="1" applyFont="1" applyFill="1" applyBorder="1" applyAlignment="1">
      <alignment horizontal="left" wrapText="1"/>
    </xf>
    <xf numFmtId="49" fontId="34" fillId="25" borderId="13" xfId="0" applyNumberFormat="1" applyFont="1" applyFill="1" applyBorder="1" applyAlignment="1">
      <alignment horizontal="left" wrapText="1"/>
    </xf>
    <xf numFmtId="0" fontId="30" fillId="25" borderId="11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7" fillId="26" borderId="14" xfId="0" applyFont="1" applyFill="1" applyBorder="1" applyAlignment="1">
      <alignment horizontal="center" vertical="center" wrapText="1"/>
    </xf>
    <xf numFmtId="0" fontId="37" fillId="26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/>
    </xf>
    <xf numFmtId="0" fontId="29" fillId="24" borderId="18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0" fontId="29" fillId="24" borderId="19" xfId="0" applyFont="1" applyFill="1" applyBorder="1" applyAlignment="1">
      <alignment horizontal="center" vertical="center"/>
    </xf>
    <xf numFmtId="49" fontId="30" fillId="25" borderId="11" xfId="0" applyNumberFormat="1" applyFont="1" applyFill="1" applyBorder="1" applyAlignment="1">
      <alignment horizontal="center" wrapText="1"/>
    </xf>
    <xf numFmtId="49" fontId="30" fillId="25" borderId="13" xfId="0" applyNumberFormat="1" applyFont="1" applyFill="1" applyBorder="1" applyAlignment="1">
      <alignment horizontal="center" wrapText="1"/>
    </xf>
    <xf numFmtId="0" fontId="29" fillId="24" borderId="10" xfId="0" applyFont="1" applyFill="1" applyBorder="1" applyAlignment="1">
      <alignment horizontal="center" vertical="center"/>
    </xf>
    <xf numFmtId="49" fontId="23" fillId="25" borderId="0" xfId="0" applyNumberFormat="1" applyFont="1" applyFill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abSelected="1" view="pageBreakPreview" topLeftCell="A34" zoomScale="50" zoomScaleNormal="50" zoomScaleSheetLayoutView="50" workbookViewId="0">
      <selection activeCell="C43" sqref="C43:D43"/>
    </sheetView>
  </sheetViews>
  <sheetFormatPr defaultRowHeight="12.75"/>
  <cols>
    <col min="1" max="1" width="25.5703125" customWidth="1"/>
    <col min="2" max="2" width="32.5703125" customWidth="1"/>
    <col min="4" max="4" width="206.7109375" customWidth="1"/>
    <col min="5" max="5" width="61.28515625" customWidth="1"/>
    <col min="6" max="6" width="56.140625" customWidth="1"/>
    <col min="7" max="7" width="55.5703125" customWidth="1"/>
    <col min="8" max="8" width="52.140625" customWidth="1"/>
  </cols>
  <sheetData>
    <row r="2" spans="1:8" ht="63.75" customHeight="1">
      <c r="B2" s="46" t="s">
        <v>11</v>
      </c>
      <c r="C2" s="46"/>
      <c r="D2" s="46"/>
      <c r="E2" s="46"/>
      <c r="F2" s="46"/>
    </row>
    <row r="3" spans="1:8" ht="29.25" customHeight="1">
      <c r="A3" s="81" t="s">
        <v>0</v>
      </c>
      <c r="B3" s="81" t="s">
        <v>1</v>
      </c>
      <c r="C3" s="75" t="s">
        <v>3</v>
      </c>
      <c r="D3" s="76"/>
      <c r="E3" s="73" t="s">
        <v>9</v>
      </c>
      <c r="F3" s="71" t="s">
        <v>2</v>
      </c>
      <c r="G3" s="71" t="s">
        <v>4</v>
      </c>
      <c r="H3" s="69" t="s">
        <v>10</v>
      </c>
    </row>
    <row r="4" spans="1:8" ht="68.25" customHeight="1">
      <c r="A4" s="81"/>
      <c r="B4" s="81"/>
      <c r="C4" s="77"/>
      <c r="D4" s="78"/>
      <c r="E4" s="74"/>
      <c r="F4" s="72"/>
      <c r="G4" s="72"/>
      <c r="H4" s="70"/>
    </row>
    <row r="5" spans="1:8" ht="61.5" customHeight="1">
      <c r="A5" s="11" t="s">
        <v>5</v>
      </c>
      <c r="B5" s="11"/>
      <c r="C5" s="47" t="s">
        <v>6</v>
      </c>
      <c r="D5" s="48"/>
      <c r="E5" s="16">
        <v>24938778</v>
      </c>
      <c r="F5" s="16">
        <f>SUM(F6+F9)</f>
        <v>614837</v>
      </c>
      <c r="G5" s="16">
        <f>SUM(G6+G9)</f>
        <v>40000</v>
      </c>
      <c r="H5" s="14">
        <f t="shared" ref="H5:H58" si="0">SUM(E5+F5-G5)</f>
        <v>25513615</v>
      </c>
    </row>
    <row r="6" spans="1:8" ht="61.5" customHeight="1">
      <c r="A6" s="11"/>
      <c r="B6" s="15" t="s">
        <v>56</v>
      </c>
      <c r="C6" s="49" t="s">
        <v>57</v>
      </c>
      <c r="D6" s="50"/>
      <c r="E6" s="16">
        <v>0</v>
      </c>
      <c r="F6" s="16">
        <f>SUM(F7)</f>
        <v>274837</v>
      </c>
      <c r="G6" s="16">
        <f>SUM(G7)</f>
        <v>0</v>
      </c>
      <c r="H6" s="14">
        <f t="shared" si="0"/>
        <v>274837</v>
      </c>
    </row>
    <row r="7" spans="1:8" ht="61.5" customHeight="1">
      <c r="A7" s="11"/>
      <c r="B7" s="15"/>
      <c r="C7" s="53" t="s">
        <v>17</v>
      </c>
      <c r="D7" s="54"/>
      <c r="E7" s="13">
        <v>0</v>
      </c>
      <c r="F7" s="13">
        <f>SUM(F8)</f>
        <v>274837</v>
      </c>
      <c r="G7" s="13">
        <f>SUM(G8)</f>
        <v>0</v>
      </c>
      <c r="H7" s="22">
        <f t="shared" si="0"/>
        <v>274837</v>
      </c>
    </row>
    <row r="8" spans="1:8" ht="61.5" customHeight="1">
      <c r="A8" s="11"/>
      <c r="B8" s="15"/>
      <c r="C8" s="42" t="s">
        <v>58</v>
      </c>
      <c r="D8" s="43"/>
      <c r="E8" s="41">
        <v>0</v>
      </c>
      <c r="F8" s="41">
        <v>274837</v>
      </c>
      <c r="G8" s="41">
        <v>0</v>
      </c>
      <c r="H8" s="40">
        <f t="shared" si="0"/>
        <v>274837</v>
      </c>
    </row>
    <row r="9" spans="1:8" ht="61.5" customHeight="1">
      <c r="A9" s="24"/>
      <c r="B9" s="12" t="s">
        <v>7</v>
      </c>
      <c r="C9" s="49" t="s">
        <v>8</v>
      </c>
      <c r="D9" s="50"/>
      <c r="E9" s="36">
        <v>24769778</v>
      </c>
      <c r="F9" s="13">
        <f t="shared" ref="F9:G9" si="1">SUM(F10)</f>
        <v>340000</v>
      </c>
      <c r="G9" s="13">
        <f t="shared" si="1"/>
        <v>40000</v>
      </c>
      <c r="H9" s="22">
        <f t="shared" si="0"/>
        <v>25069778</v>
      </c>
    </row>
    <row r="10" spans="1:8" ht="61.5" customHeight="1">
      <c r="A10" s="11"/>
      <c r="B10" s="17"/>
      <c r="C10" s="53" t="s">
        <v>12</v>
      </c>
      <c r="D10" s="54"/>
      <c r="E10" s="13">
        <v>12984319</v>
      </c>
      <c r="F10" s="13">
        <f>SUM(F11:F12)</f>
        <v>340000</v>
      </c>
      <c r="G10" s="13">
        <f>SUM(G11:G12)</f>
        <v>40000</v>
      </c>
      <c r="H10" s="22">
        <f t="shared" si="0"/>
        <v>13284319</v>
      </c>
    </row>
    <row r="11" spans="1:8" ht="61.5" customHeight="1">
      <c r="A11" s="11"/>
      <c r="B11" s="17"/>
      <c r="C11" s="44" t="s">
        <v>20</v>
      </c>
      <c r="D11" s="45"/>
      <c r="E11" s="18">
        <v>1120000</v>
      </c>
      <c r="F11" s="18">
        <v>340000</v>
      </c>
      <c r="G11" s="18">
        <v>0</v>
      </c>
      <c r="H11" s="31">
        <f t="shared" ref="H11:H16" si="2">SUM(E11+F11-G11)</f>
        <v>1460000</v>
      </c>
    </row>
    <row r="12" spans="1:8" ht="61.5" customHeight="1">
      <c r="A12" s="11"/>
      <c r="B12" s="23"/>
      <c r="C12" s="44" t="s">
        <v>55</v>
      </c>
      <c r="D12" s="45"/>
      <c r="E12" s="18">
        <v>40000</v>
      </c>
      <c r="F12" s="18">
        <v>0</v>
      </c>
      <c r="G12" s="18">
        <v>40000</v>
      </c>
      <c r="H12" s="31">
        <f t="shared" si="2"/>
        <v>0</v>
      </c>
    </row>
    <row r="13" spans="1:8" ht="61.5" customHeight="1">
      <c r="A13" s="11" t="s">
        <v>18</v>
      </c>
      <c r="B13" s="11"/>
      <c r="C13" s="47" t="s">
        <v>19</v>
      </c>
      <c r="D13" s="48"/>
      <c r="E13" s="16">
        <v>1677100</v>
      </c>
      <c r="F13" s="16">
        <f t="shared" ref="F13:G19" si="3">SUM(F14)</f>
        <v>6150</v>
      </c>
      <c r="G13" s="16">
        <f t="shared" si="3"/>
        <v>0</v>
      </c>
      <c r="H13" s="14">
        <f t="shared" si="2"/>
        <v>1683250</v>
      </c>
    </row>
    <row r="14" spans="1:8" ht="61.5" customHeight="1">
      <c r="A14" s="24"/>
      <c r="B14" s="12" t="s">
        <v>21</v>
      </c>
      <c r="C14" s="49" t="s">
        <v>48</v>
      </c>
      <c r="D14" s="50"/>
      <c r="E14" s="36">
        <v>330000</v>
      </c>
      <c r="F14" s="36">
        <f t="shared" si="3"/>
        <v>6150</v>
      </c>
      <c r="G14" s="36">
        <f t="shared" si="3"/>
        <v>0</v>
      </c>
      <c r="H14" s="22">
        <f t="shared" si="2"/>
        <v>336150</v>
      </c>
    </row>
    <row r="15" spans="1:8" ht="61.5" customHeight="1">
      <c r="A15" s="11"/>
      <c r="B15" s="17"/>
      <c r="C15" s="51" t="s">
        <v>17</v>
      </c>
      <c r="D15" s="52"/>
      <c r="E15" s="13">
        <v>0</v>
      </c>
      <c r="F15" s="13">
        <f t="shared" si="3"/>
        <v>6150</v>
      </c>
      <c r="G15" s="13">
        <f t="shared" si="3"/>
        <v>0</v>
      </c>
      <c r="H15" s="22">
        <f t="shared" si="2"/>
        <v>6150</v>
      </c>
    </row>
    <row r="16" spans="1:8" ht="82.5" customHeight="1">
      <c r="A16" s="11"/>
      <c r="B16" s="17"/>
      <c r="C16" s="44" t="s">
        <v>49</v>
      </c>
      <c r="D16" s="45"/>
      <c r="E16" s="18">
        <v>0</v>
      </c>
      <c r="F16" s="18">
        <v>6150</v>
      </c>
      <c r="G16" s="18">
        <v>0</v>
      </c>
      <c r="H16" s="19">
        <f t="shared" si="2"/>
        <v>6150</v>
      </c>
    </row>
    <row r="17" spans="1:8" ht="61.5" customHeight="1">
      <c r="A17" s="11" t="s">
        <v>22</v>
      </c>
      <c r="B17" s="11"/>
      <c r="C17" s="47" t="s">
        <v>23</v>
      </c>
      <c r="D17" s="48"/>
      <c r="E17" s="16">
        <v>19551509</v>
      </c>
      <c r="F17" s="16">
        <f>SUM(F18+F23)</f>
        <v>62016</v>
      </c>
      <c r="G17" s="16">
        <f>SUM(G18+G23)</f>
        <v>32580</v>
      </c>
      <c r="H17" s="14">
        <f t="shared" ref="H17:H22" si="4">SUM(E17+F17-G17)</f>
        <v>19580945</v>
      </c>
    </row>
    <row r="18" spans="1:8" ht="61.5" customHeight="1">
      <c r="A18" s="24"/>
      <c r="B18" s="12" t="s">
        <v>24</v>
      </c>
      <c r="C18" s="49" t="s">
        <v>25</v>
      </c>
      <c r="D18" s="50"/>
      <c r="E18" s="36">
        <v>18174844</v>
      </c>
      <c r="F18" s="36">
        <f>SUM(F19+F21)</f>
        <v>62016</v>
      </c>
      <c r="G18" s="36">
        <f t="shared" si="3"/>
        <v>0</v>
      </c>
      <c r="H18" s="22">
        <f t="shared" si="4"/>
        <v>18236860</v>
      </c>
    </row>
    <row r="19" spans="1:8" ht="61.5" customHeight="1">
      <c r="A19" s="11"/>
      <c r="B19" s="17"/>
      <c r="C19" s="53" t="s">
        <v>12</v>
      </c>
      <c r="D19" s="54"/>
      <c r="E19" s="13">
        <v>165000</v>
      </c>
      <c r="F19" s="13">
        <f t="shared" si="3"/>
        <v>50000</v>
      </c>
      <c r="G19" s="13">
        <f t="shared" si="3"/>
        <v>0</v>
      </c>
      <c r="H19" s="22">
        <f t="shared" si="4"/>
        <v>215000</v>
      </c>
    </row>
    <row r="20" spans="1:8" ht="61.5" customHeight="1">
      <c r="A20" s="11"/>
      <c r="B20" s="17"/>
      <c r="C20" s="44" t="s">
        <v>46</v>
      </c>
      <c r="D20" s="45"/>
      <c r="E20" s="18">
        <v>165000</v>
      </c>
      <c r="F20" s="18">
        <v>50000</v>
      </c>
      <c r="G20" s="18">
        <v>0</v>
      </c>
      <c r="H20" s="19">
        <f t="shared" si="4"/>
        <v>215000</v>
      </c>
    </row>
    <row r="21" spans="1:8" ht="61.5" customHeight="1">
      <c r="A21" s="11"/>
      <c r="B21" s="17"/>
      <c r="C21" s="53" t="s">
        <v>26</v>
      </c>
      <c r="D21" s="54"/>
      <c r="E21" s="37">
        <v>18009844</v>
      </c>
      <c r="F21" s="37">
        <f>SUM(F22)</f>
        <v>12016</v>
      </c>
      <c r="G21" s="37">
        <f>SUM(G22)</f>
        <v>0</v>
      </c>
      <c r="H21" s="38">
        <f t="shared" si="4"/>
        <v>18021860</v>
      </c>
    </row>
    <row r="22" spans="1:8" ht="61.5" customHeight="1">
      <c r="A22" s="11"/>
      <c r="B22" s="17"/>
      <c r="C22" s="44" t="s">
        <v>27</v>
      </c>
      <c r="D22" s="45"/>
      <c r="E22" s="18">
        <v>25760</v>
      </c>
      <c r="F22" s="18">
        <v>12016</v>
      </c>
      <c r="G22" s="18">
        <v>0</v>
      </c>
      <c r="H22" s="19">
        <f t="shared" si="4"/>
        <v>37776</v>
      </c>
    </row>
    <row r="23" spans="1:8" ht="42" customHeight="1">
      <c r="A23" s="11"/>
      <c r="B23" s="12" t="s">
        <v>28</v>
      </c>
      <c r="C23" s="49" t="s">
        <v>15</v>
      </c>
      <c r="D23" s="50"/>
      <c r="E23" s="36">
        <v>118436</v>
      </c>
      <c r="F23" s="36">
        <f t="shared" ref="F23:G23" si="5">SUM(F24)</f>
        <v>0</v>
      </c>
      <c r="G23" s="36">
        <f t="shared" si="5"/>
        <v>32580</v>
      </c>
      <c r="H23" s="22">
        <f t="shared" ref="H23:H26" si="6">SUM(E23+F23-G23)</f>
        <v>85856</v>
      </c>
    </row>
    <row r="24" spans="1:8" ht="42" customHeight="1">
      <c r="A24" s="11"/>
      <c r="B24" s="17"/>
      <c r="C24" s="53" t="s">
        <v>12</v>
      </c>
      <c r="D24" s="54"/>
      <c r="E24" s="13">
        <v>69629</v>
      </c>
      <c r="F24" s="13">
        <f>SUM(F25:F26)</f>
        <v>0</v>
      </c>
      <c r="G24" s="13">
        <f>SUM(G25:G26)</f>
        <v>32580</v>
      </c>
      <c r="H24" s="22">
        <f t="shared" si="6"/>
        <v>37049</v>
      </c>
    </row>
    <row r="25" spans="1:8" ht="103.5" customHeight="1">
      <c r="A25" s="11"/>
      <c r="B25" s="17"/>
      <c r="C25" s="44" t="s">
        <v>50</v>
      </c>
      <c r="D25" s="45"/>
      <c r="E25" s="18">
        <v>34273</v>
      </c>
      <c r="F25" s="18">
        <v>0</v>
      </c>
      <c r="G25" s="18">
        <v>7630</v>
      </c>
      <c r="H25" s="19">
        <f t="shared" si="6"/>
        <v>26643</v>
      </c>
    </row>
    <row r="26" spans="1:8" ht="130.5" customHeight="1">
      <c r="A26" s="11"/>
      <c r="B26" s="17"/>
      <c r="C26" s="44" t="s">
        <v>29</v>
      </c>
      <c r="D26" s="45"/>
      <c r="E26" s="18">
        <v>35356</v>
      </c>
      <c r="F26" s="18">
        <v>0</v>
      </c>
      <c r="G26" s="18">
        <v>24950</v>
      </c>
      <c r="H26" s="19">
        <f t="shared" si="6"/>
        <v>10406</v>
      </c>
    </row>
    <row r="27" spans="1:8" ht="58.5" customHeight="1">
      <c r="A27" s="11" t="s">
        <v>16</v>
      </c>
      <c r="B27" s="11"/>
      <c r="C27" s="79" t="s">
        <v>51</v>
      </c>
      <c r="D27" s="80"/>
      <c r="E27" s="16">
        <v>42571385</v>
      </c>
      <c r="F27" s="16">
        <f>SUM(F28+F35+F39)</f>
        <v>93236</v>
      </c>
      <c r="G27" s="16">
        <f>SUM(G28+G35+G39)</f>
        <v>370000</v>
      </c>
      <c r="H27" s="14">
        <f t="shared" ref="H27:H51" si="7">SUM(E27+F27-G27)</f>
        <v>42294621</v>
      </c>
    </row>
    <row r="28" spans="1:8" ht="58.5" customHeight="1">
      <c r="A28" s="24"/>
      <c r="B28" s="12" t="s">
        <v>30</v>
      </c>
      <c r="C28" s="49" t="s">
        <v>31</v>
      </c>
      <c r="D28" s="58"/>
      <c r="E28" s="13">
        <v>9603733</v>
      </c>
      <c r="F28" s="13">
        <f t="shared" ref="F28:G35" si="8">SUM(F29)</f>
        <v>70000</v>
      </c>
      <c r="G28" s="13">
        <f t="shared" si="8"/>
        <v>0</v>
      </c>
      <c r="H28" s="14">
        <f t="shared" si="7"/>
        <v>9673733</v>
      </c>
    </row>
    <row r="29" spans="1:8" ht="58.5" customHeight="1">
      <c r="A29" s="11"/>
      <c r="B29" s="15"/>
      <c r="C29" s="53" t="s">
        <v>12</v>
      </c>
      <c r="D29" s="54"/>
      <c r="E29" s="16">
        <v>2000000</v>
      </c>
      <c r="F29" s="13">
        <f t="shared" si="8"/>
        <v>70000</v>
      </c>
      <c r="G29" s="13">
        <f t="shared" si="8"/>
        <v>0</v>
      </c>
      <c r="H29" s="14">
        <f t="shared" si="7"/>
        <v>2070000</v>
      </c>
    </row>
    <row r="30" spans="1:8" ht="58.5" customHeight="1">
      <c r="A30" s="11"/>
      <c r="B30" s="17"/>
      <c r="C30" s="44" t="s">
        <v>32</v>
      </c>
      <c r="D30" s="45"/>
      <c r="E30" s="18">
        <v>2000000</v>
      </c>
      <c r="F30" s="18">
        <v>70000</v>
      </c>
      <c r="G30" s="18">
        <v>0</v>
      </c>
      <c r="H30" s="19">
        <f t="shared" si="7"/>
        <v>2070000</v>
      </c>
    </row>
    <row r="31" spans="1:8" ht="30" customHeight="1">
      <c r="A31" s="7"/>
      <c r="B31" s="7"/>
      <c r="C31" s="8"/>
      <c r="D31" s="8"/>
      <c r="E31" s="9"/>
      <c r="F31" s="9"/>
      <c r="G31" s="9"/>
      <c r="H31" s="10"/>
    </row>
    <row r="32" spans="1:8" ht="58.5" customHeight="1">
      <c r="A32" s="82" t="s">
        <v>47</v>
      </c>
      <c r="B32" s="82"/>
      <c r="C32" s="82"/>
      <c r="D32" s="82"/>
      <c r="E32" s="82"/>
      <c r="F32" s="82"/>
      <c r="G32" s="82"/>
      <c r="H32" s="82"/>
    </row>
    <row r="33" spans="1:8" ht="36" customHeight="1">
      <c r="A33" s="81" t="s">
        <v>0</v>
      </c>
      <c r="B33" s="81" t="s">
        <v>1</v>
      </c>
      <c r="C33" s="75" t="s">
        <v>3</v>
      </c>
      <c r="D33" s="76"/>
      <c r="E33" s="73" t="s">
        <v>9</v>
      </c>
      <c r="F33" s="71" t="s">
        <v>2</v>
      </c>
      <c r="G33" s="71" t="s">
        <v>4</v>
      </c>
      <c r="H33" s="69" t="s">
        <v>10</v>
      </c>
    </row>
    <row r="34" spans="1:8" ht="36" customHeight="1">
      <c r="A34" s="81"/>
      <c r="B34" s="81"/>
      <c r="C34" s="77"/>
      <c r="D34" s="78"/>
      <c r="E34" s="74"/>
      <c r="F34" s="72"/>
      <c r="G34" s="72"/>
      <c r="H34" s="70"/>
    </row>
    <row r="35" spans="1:8" ht="58.5" customHeight="1">
      <c r="A35" s="11"/>
      <c r="B35" s="12" t="s">
        <v>33</v>
      </c>
      <c r="C35" s="49" t="s">
        <v>34</v>
      </c>
      <c r="D35" s="58"/>
      <c r="E35" s="13">
        <v>18422620</v>
      </c>
      <c r="F35" s="13">
        <f t="shared" si="8"/>
        <v>0</v>
      </c>
      <c r="G35" s="13">
        <f t="shared" si="8"/>
        <v>370000</v>
      </c>
      <c r="H35" s="14">
        <f t="shared" ref="H35:H38" si="9">SUM(E35+F35-G35)</f>
        <v>18052620</v>
      </c>
    </row>
    <row r="36" spans="1:8" ht="58.5" customHeight="1">
      <c r="A36" s="11"/>
      <c r="B36" s="15"/>
      <c r="C36" s="53" t="s">
        <v>12</v>
      </c>
      <c r="D36" s="54"/>
      <c r="E36" s="16">
        <v>1296600</v>
      </c>
      <c r="F36" s="13">
        <f>SUM(F37:F38)</f>
        <v>0</v>
      </c>
      <c r="G36" s="13">
        <f>SUM(G37:G38)</f>
        <v>370000</v>
      </c>
      <c r="H36" s="14">
        <f t="shared" si="9"/>
        <v>926600</v>
      </c>
    </row>
    <row r="37" spans="1:8" ht="58.5" customHeight="1">
      <c r="A37" s="11"/>
      <c r="B37" s="17"/>
      <c r="C37" s="44" t="s">
        <v>35</v>
      </c>
      <c r="D37" s="45"/>
      <c r="E37" s="18">
        <v>300000</v>
      </c>
      <c r="F37" s="18">
        <v>0</v>
      </c>
      <c r="G37" s="18">
        <v>300000</v>
      </c>
      <c r="H37" s="19">
        <f t="shared" si="9"/>
        <v>0</v>
      </c>
    </row>
    <row r="38" spans="1:8" ht="97.5" customHeight="1">
      <c r="A38" s="11"/>
      <c r="B38" s="17"/>
      <c r="C38" s="44" t="s">
        <v>52</v>
      </c>
      <c r="D38" s="45"/>
      <c r="E38" s="18">
        <v>70000</v>
      </c>
      <c r="F38" s="18">
        <v>0</v>
      </c>
      <c r="G38" s="18">
        <v>70000</v>
      </c>
      <c r="H38" s="19">
        <f t="shared" si="9"/>
        <v>0</v>
      </c>
    </row>
    <row r="39" spans="1:8" ht="57" customHeight="1">
      <c r="A39" s="20"/>
      <c r="B39" s="12" t="s">
        <v>36</v>
      </c>
      <c r="C39" s="49" t="s">
        <v>15</v>
      </c>
      <c r="D39" s="58"/>
      <c r="E39" s="21">
        <v>1470919</v>
      </c>
      <c r="F39" s="21">
        <f t="shared" ref="F39:G40" si="10">SUM(F40)</f>
        <v>23236</v>
      </c>
      <c r="G39" s="21">
        <f t="shared" si="10"/>
        <v>0</v>
      </c>
      <c r="H39" s="22">
        <f t="shared" si="7"/>
        <v>1494155</v>
      </c>
    </row>
    <row r="40" spans="1:8" ht="57" customHeight="1">
      <c r="A40" s="11"/>
      <c r="B40" s="15"/>
      <c r="C40" s="53" t="s">
        <v>26</v>
      </c>
      <c r="D40" s="54"/>
      <c r="E40" s="13">
        <v>1470919</v>
      </c>
      <c r="F40" s="13">
        <f>SUM(F41:F43)</f>
        <v>23236</v>
      </c>
      <c r="G40" s="13">
        <f t="shared" si="10"/>
        <v>0</v>
      </c>
      <c r="H40" s="22">
        <f t="shared" si="7"/>
        <v>1494155</v>
      </c>
    </row>
    <row r="41" spans="1:8" ht="99" customHeight="1">
      <c r="A41" s="11"/>
      <c r="B41" s="17"/>
      <c r="C41" s="44" t="s">
        <v>53</v>
      </c>
      <c r="D41" s="45"/>
      <c r="E41" s="18">
        <v>46163</v>
      </c>
      <c r="F41" s="18">
        <v>5797</v>
      </c>
      <c r="G41" s="18">
        <v>0</v>
      </c>
      <c r="H41" s="19">
        <f t="shared" si="7"/>
        <v>51960</v>
      </c>
    </row>
    <row r="42" spans="1:8" ht="93" customHeight="1">
      <c r="A42" s="11"/>
      <c r="B42" s="17"/>
      <c r="C42" s="44" t="s">
        <v>54</v>
      </c>
      <c r="D42" s="45"/>
      <c r="E42" s="18">
        <v>1718</v>
      </c>
      <c r="F42" s="18">
        <v>880</v>
      </c>
      <c r="G42" s="18">
        <v>0</v>
      </c>
      <c r="H42" s="19">
        <f t="shared" ref="H42:H43" si="11">SUM(E42+F42-G42)</f>
        <v>2598</v>
      </c>
    </row>
    <row r="43" spans="1:8" ht="93" customHeight="1">
      <c r="A43" s="11"/>
      <c r="B43" s="39"/>
      <c r="C43" s="44" t="s">
        <v>61</v>
      </c>
      <c r="D43" s="45"/>
      <c r="E43" s="18">
        <v>0</v>
      </c>
      <c r="F43" s="18">
        <v>16559</v>
      </c>
      <c r="G43" s="18">
        <v>0</v>
      </c>
      <c r="H43" s="19">
        <f t="shared" si="11"/>
        <v>16559</v>
      </c>
    </row>
    <row r="44" spans="1:8" ht="57" customHeight="1">
      <c r="A44" s="11" t="s">
        <v>37</v>
      </c>
      <c r="B44" s="11"/>
      <c r="C44" s="47" t="s">
        <v>38</v>
      </c>
      <c r="D44" s="48"/>
      <c r="E44" s="16">
        <v>19704052</v>
      </c>
      <c r="F44" s="16">
        <f t="shared" ref="F44:G45" si="12">SUM(F45)</f>
        <v>64500</v>
      </c>
      <c r="G44" s="16">
        <f t="shared" si="12"/>
        <v>64500</v>
      </c>
      <c r="H44" s="14">
        <f t="shared" si="7"/>
        <v>19704052</v>
      </c>
    </row>
    <row r="45" spans="1:8" ht="57" customHeight="1">
      <c r="A45" s="24"/>
      <c r="B45" s="12" t="s">
        <v>39</v>
      </c>
      <c r="C45" s="49" t="s">
        <v>15</v>
      </c>
      <c r="D45" s="58"/>
      <c r="E45" s="13">
        <v>383246</v>
      </c>
      <c r="F45" s="13">
        <f t="shared" si="12"/>
        <v>64500</v>
      </c>
      <c r="G45" s="13">
        <f t="shared" si="12"/>
        <v>64500</v>
      </c>
      <c r="H45" s="22">
        <f t="shared" si="7"/>
        <v>383246</v>
      </c>
    </row>
    <row r="46" spans="1:8" ht="57" customHeight="1">
      <c r="A46" s="11"/>
      <c r="B46" s="15"/>
      <c r="C46" s="51" t="s">
        <v>17</v>
      </c>
      <c r="D46" s="52"/>
      <c r="E46" s="13">
        <v>341000</v>
      </c>
      <c r="F46" s="13">
        <f>SUM(F47:F51)</f>
        <v>64500</v>
      </c>
      <c r="G46" s="13">
        <f>SUM(G47:G49)</f>
        <v>64500</v>
      </c>
      <c r="H46" s="22">
        <f t="shared" si="7"/>
        <v>341000</v>
      </c>
    </row>
    <row r="47" spans="1:8" ht="90" customHeight="1">
      <c r="A47" s="11"/>
      <c r="B47" s="17"/>
      <c r="C47" s="44" t="s">
        <v>40</v>
      </c>
      <c r="D47" s="45"/>
      <c r="E47" s="18">
        <v>10700</v>
      </c>
      <c r="F47" s="18">
        <v>5000</v>
      </c>
      <c r="G47" s="18">
        <v>0</v>
      </c>
      <c r="H47" s="19">
        <f t="shared" si="7"/>
        <v>15700</v>
      </c>
    </row>
    <row r="48" spans="1:8" ht="87" customHeight="1">
      <c r="A48" s="20"/>
      <c r="B48" s="25"/>
      <c r="C48" s="44" t="s">
        <v>41</v>
      </c>
      <c r="D48" s="45"/>
      <c r="E48" s="18">
        <v>27000</v>
      </c>
      <c r="F48" s="18">
        <v>45500</v>
      </c>
      <c r="G48" s="18">
        <v>0</v>
      </c>
      <c r="H48" s="19">
        <f t="shared" si="7"/>
        <v>72500</v>
      </c>
    </row>
    <row r="49" spans="1:8" ht="87" customHeight="1">
      <c r="A49" s="20"/>
      <c r="B49" s="25"/>
      <c r="C49" s="44" t="s">
        <v>42</v>
      </c>
      <c r="D49" s="45"/>
      <c r="E49" s="18">
        <v>172954</v>
      </c>
      <c r="F49" s="18">
        <v>0</v>
      </c>
      <c r="G49" s="18">
        <v>64500</v>
      </c>
      <c r="H49" s="19">
        <f t="shared" si="7"/>
        <v>108454</v>
      </c>
    </row>
    <row r="50" spans="1:8" ht="87" customHeight="1">
      <c r="A50" s="20"/>
      <c r="B50" s="25"/>
      <c r="C50" s="44" t="s">
        <v>59</v>
      </c>
      <c r="D50" s="45"/>
      <c r="E50" s="18">
        <v>23100</v>
      </c>
      <c r="F50" s="18">
        <v>13000</v>
      </c>
      <c r="G50" s="18">
        <v>0</v>
      </c>
      <c r="H50" s="19">
        <f t="shared" si="7"/>
        <v>36100</v>
      </c>
    </row>
    <row r="51" spans="1:8" ht="87" customHeight="1">
      <c r="A51" s="20"/>
      <c r="B51" s="25"/>
      <c r="C51" s="44" t="s">
        <v>60</v>
      </c>
      <c r="D51" s="45"/>
      <c r="E51" s="18">
        <v>3500</v>
      </c>
      <c r="F51" s="18">
        <v>1000</v>
      </c>
      <c r="G51" s="18">
        <v>0</v>
      </c>
      <c r="H51" s="19">
        <f t="shared" si="7"/>
        <v>4500</v>
      </c>
    </row>
    <row r="52" spans="1:8" ht="64.5" customHeight="1">
      <c r="A52" s="26">
        <v>921</v>
      </c>
      <c r="B52" s="26"/>
      <c r="C52" s="56" t="s">
        <v>14</v>
      </c>
      <c r="D52" s="57"/>
      <c r="E52" s="16">
        <v>2692780</v>
      </c>
      <c r="F52" s="27">
        <f>SUM(F53)</f>
        <v>15000</v>
      </c>
      <c r="G52" s="27">
        <f>SUM(G53)</f>
        <v>20000</v>
      </c>
      <c r="H52" s="14">
        <f t="shared" si="0"/>
        <v>2687780</v>
      </c>
    </row>
    <row r="53" spans="1:8" ht="64.5" customHeight="1">
      <c r="A53" s="26"/>
      <c r="B53" s="28">
        <v>92120</v>
      </c>
      <c r="C53" s="67" t="s">
        <v>43</v>
      </c>
      <c r="D53" s="68"/>
      <c r="E53" s="13">
        <v>35000</v>
      </c>
      <c r="F53" s="13">
        <f>SUM(F54+F56)</f>
        <v>15000</v>
      </c>
      <c r="G53" s="13">
        <f>SUM(G54+G56)</f>
        <v>20000</v>
      </c>
      <c r="H53" s="22">
        <f t="shared" ref="H53:H55" si="13">SUM(E53+F53-G53)</f>
        <v>30000</v>
      </c>
    </row>
    <row r="54" spans="1:8" ht="64.5" customHeight="1">
      <c r="A54" s="26"/>
      <c r="B54" s="26"/>
      <c r="C54" s="53" t="s">
        <v>12</v>
      </c>
      <c r="D54" s="54"/>
      <c r="E54" s="16">
        <v>5000</v>
      </c>
      <c r="F54" s="27">
        <f>SUM(F55)</f>
        <v>15000</v>
      </c>
      <c r="G54" s="27">
        <f>SUM(G55)</f>
        <v>0</v>
      </c>
      <c r="H54" s="22">
        <f t="shared" si="13"/>
        <v>20000</v>
      </c>
    </row>
    <row r="55" spans="1:8" ht="54" customHeight="1">
      <c r="A55" s="26"/>
      <c r="B55" s="26"/>
      <c r="C55" s="59" t="s">
        <v>44</v>
      </c>
      <c r="D55" s="60"/>
      <c r="E55" s="29">
        <v>5000</v>
      </c>
      <c r="F55" s="30">
        <v>15000</v>
      </c>
      <c r="G55" s="30">
        <v>0</v>
      </c>
      <c r="H55" s="31">
        <f t="shared" si="13"/>
        <v>20000</v>
      </c>
    </row>
    <row r="56" spans="1:8" ht="64.5" customHeight="1">
      <c r="A56" s="32"/>
      <c r="B56" s="32"/>
      <c r="C56" s="51" t="s">
        <v>17</v>
      </c>
      <c r="D56" s="52"/>
      <c r="E56" s="13">
        <v>20000</v>
      </c>
      <c r="F56" s="13">
        <f>SUM(F57)</f>
        <v>0</v>
      </c>
      <c r="G56" s="13">
        <f>SUM(G57)</f>
        <v>20000</v>
      </c>
      <c r="H56" s="22">
        <f t="shared" si="0"/>
        <v>0</v>
      </c>
    </row>
    <row r="57" spans="1:8" ht="63" customHeight="1">
      <c r="A57" s="32"/>
      <c r="B57" s="32"/>
      <c r="C57" s="65" t="s">
        <v>45</v>
      </c>
      <c r="D57" s="66"/>
      <c r="E57" s="33">
        <v>20000</v>
      </c>
      <c r="F57" s="33">
        <v>0</v>
      </c>
      <c r="G57" s="33">
        <v>20000</v>
      </c>
      <c r="H57" s="34">
        <f t="shared" si="0"/>
        <v>0</v>
      </c>
    </row>
    <row r="58" spans="1:8" ht="46.5" customHeight="1">
      <c r="A58" s="62" t="s">
        <v>13</v>
      </c>
      <c r="B58" s="63"/>
      <c r="C58" s="63"/>
      <c r="D58" s="64"/>
      <c r="E58" s="35">
        <v>167322152</v>
      </c>
      <c r="F58" s="35">
        <f>SUM(F5+F13+F17+F27+F44+F52)</f>
        <v>855739</v>
      </c>
      <c r="G58" s="35">
        <f>SUM(G5+G13+G17+G27+G44+G52)</f>
        <v>527080</v>
      </c>
      <c r="H58" s="14">
        <f t="shared" si="0"/>
        <v>167650811</v>
      </c>
    </row>
    <row r="59" spans="1:8" ht="41.25" customHeight="1">
      <c r="A59" s="3"/>
      <c r="B59" s="3"/>
      <c r="C59" s="3"/>
      <c r="D59" s="3"/>
      <c r="E59" s="4"/>
      <c r="F59" s="4"/>
      <c r="G59" s="4"/>
      <c r="H59" s="5"/>
    </row>
    <row r="60" spans="1:8" ht="45.75" customHeight="1">
      <c r="A60" s="61">
        <v>5</v>
      </c>
      <c r="B60" s="61"/>
      <c r="C60" s="61"/>
      <c r="D60" s="61"/>
      <c r="E60" s="61"/>
      <c r="F60" s="61"/>
      <c r="G60" s="61"/>
      <c r="H60" s="61"/>
    </row>
    <row r="61" spans="1:8" ht="105" customHeight="1">
      <c r="A61" s="1"/>
      <c r="B61" s="1"/>
      <c r="C61" s="1"/>
      <c r="D61" s="1"/>
      <c r="E61" s="2"/>
      <c r="F61" s="2"/>
      <c r="G61" s="2"/>
      <c r="H61" s="6"/>
    </row>
    <row r="62" spans="1:8" ht="46.5" customHeight="1">
      <c r="A62" s="55"/>
      <c r="B62" s="55"/>
      <c r="C62" s="55"/>
      <c r="D62" s="55"/>
      <c r="E62" s="55"/>
      <c r="F62" s="55"/>
      <c r="G62" s="55"/>
      <c r="H62" s="55"/>
    </row>
    <row r="63" spans="1:8" ht="24.75" customHeight="1">
      <c r="A63" s="1"/>
      <c r="B63" s="1"/>
      <c r="C63" s="1"/>
      <c r="D63" s="1"/>
      <c r="E63" s="2"/>
      <c r="F63" s="2"/>
      <c r="G63" s="2"/>
      <c r="H63" s="2"/>
    </row>
  </sheetData>
  <mergeCells count="68">
    <mergeCell ref="A3:A4"/>
    <mergeCell ref="B3:B4"/>
    <mergeCell ref="C10:D10"/>
    <mergeCell ref="C11:D11"/>
    <mergeCell ref="C48:D48"/>
    <mergeCell ref="A32:H32"/>
    <mergeCell ref="A33:A34"/>
    <mergeCell ref="B33:B34"/>
    <mergeCell ref="C33:D34"/>
    <mergeCell ref="E33:E34"/>
    <mergeCell ref="F33:F34"/>
    <mergeCell ref="G33:G34"/>
    <mergeCell ref="H33:H34"/>
    <mergeCell ref="C12:D12"/>
    <mergeCell ref="C6:D6"/>
    <mergeCell ref="C7:D7"/>
    <mergeCell ref="C27:D27"/>
    <mergeCell ref="C28:D28"/>
    <mergeCell ref="C49:D49"/>
    <mergeCell ref="C35:D35"/>
    <mergeCell ref="C36:D36"/>
    <mergeCell ref="C38:D38"/>
    <mergeCell ref="C37:D37"/>
    <mergeCell ref="H3:H4"/>
    <mergeCell ref="C5:D5"/>
    <mergeCell ref="C9:D9"/>
    <mergeCell ref="G3:G4"/>
    <mergeCell ref="E3:E4"/>
    <mergeCell ref="F3:F4"/>
    <mergeCell ref="C3:D4"/>
    <mergeCell ref="C45:D45"/>
    <mergeCell ref="C46:D46"/>
    <mergeCell ref="A58:D58"/>
    <mergeCell ref="C42:D42"/>
    <mergeCell ref="C57:D57"/>
    <mergeCell ref="C53:D53"/>
    <mergeCell ref="C23:D23"/>
    <mergeCell ref="C25:D25"/>
    <mergeCell ref="C24:D24"/>
    <mergeCell ref="C26:D26"/>
    <mergeCell ref="A62:H62"/>
    <mergeCell ref="C52:D52"/>
    <mergeCell ref="C56:D56"/>
    <mergeCell ref="C29:D29"/>
    <mergeCell ref="C30:D30"/>
    <mergeCell ref="C39:D39"/>
    <mergeCell ref="C40:D40"/>
    <mergeCell ref="C41:D41"/>
    <mergeCell ref="C55:D55"/>
    <mergeCell ref="A60:H60"/>
    <mergeCell ref="C54:D54"/>
    <mergeCell ref="C44:D44"/>
    <mergeCell ref="C8:D8"/>
    <mergeCell ref="C43:D43"/>
    <mergeCell ref="C50:D50"/>
    <mergeCell ref="C51:D51"/>
    <mergeCell ref="B2:F2"/>
    <mergeCell ref="C13:D13"/>
    <mergeCell ref="C47:D47"/>
    <mergeCell ref="C16:D16"/>
    <mergeCell ref="C14:D14"/>
    <mergeCell ref="C15:D15"/>
    <mergeCell ref="C17:D17"/>
    <mergeCell ref="C18:D18"/>
    <mergeCell ref="C19:D19"/>
    <mergeCell ref="C20:D20"/>
    <mergeCell ref="C21:D21"/>
    <mergeCell ref="C22:D22"/>
  </mergeCells>
  <pageMargins left="0.11811023622047245" right="0.11811023622047245" top="0.9055118110236221" bottom="0.19685039370078741" header="0.31496062992125984" footer="0.31496062992125984"/>
  <pageSetup paperSize="9" scale="26" fitToHeight="2" orientation="landscape" horizontalDpi="4294967294" r:id="rId1"/>
  <headerFooter>
    <oddHeader xml:space="preserve">&amp;R&amp;20Tabela Nr 2  do Uchwały  Rady Powiatu Wołomińskiego Nr XII-136/2015 z dnia 22 października  2015 r.&amp;22 </oddHead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2015-10-27T07:12:35Z</cp:lastPrinted>
  <dcterms:created xsi:type="dcterms:W3CDTF">2008-11-04T11:49:28Z</dcterms:created>
  <dcterms:modified xsi:type="dcterms:W3CDTF">2015-10-27T07:13:30Z</dcterms:modified>
</cp:coreProperties>
</file>